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Лист1!$10:$10</definedName>
  </definedNames>
  <calcPr calcId="152511" iterateDelta="0"/>
</workbook>
</file>

<file path=xl/calcChain.xml><?xml version="1.0" encoding="utf-8"?>
<calcChain xmlns="http://schemas.openxmlformats.org/spreadsheetml/2006/main">
  <c r="J60" i="1" l="1"/>
  <c r="J52" i="1" l="1"/>
  <c r="K16" i="1" l="1"/>
  <c r="L16" i="1"/>
  <c r="L15" i="1" s="1"/>
  <c r="M16" i="1"/>
  <c r="M15" i="1" s="1"/>
  <c r="N99" i="1"/>
  <c r="M98" i="1"/>
  <c r="L98" i="1"/>
  <c r="K98" i="1"/>
  <c r="N16" i="1" l="1"/>
  <c r="N98" i="1"/>
  <c r="K15" i="1"/>
  <c r="N15" i="1" s="1"/>
  <c r="L73" i="1"/>
  <c r="L18" i="1" s="1"/>
  <c r="M73" i="1"/>
  <c r="L74" i="1"/>
  <c r="L19" i="1" s="1"/>
  <c r="M74" i="1"/>
  <c r="M19" i="1" s="1"/>
  <c r="K74" i="1"/>
  <c r="K19" i="1" s="1"/>
  <c r="K73" i="1"/>
  <c r="L79" i="1"/>
  <c r="L72" i="1" s="1"/>
  <c r="M79" i="1"/>
  <c r="M72" i="1" s="1"/>
  <c r="K79" i="1"/>
  <c r="K72" i="1" s="1"/>
  <c r="N80" i="1"/>
  <c r="N81" i="1"/>
  <c r="M18" i="1" l="1"/>
  <c r="M12" i="1"/>
  <c r="M17" i="1"/>
  <c r="N19" i="1"/>
  <c r="L17" i="1"/>
  <c r="N79" i="1"/>
  <c r="N73" i="1"/>
  <c r="K18" i="1"/>
  <c r="N72" i="1"/>
  <c r="N74" i="1"/>
  <c r="K17" i="1" l="1"/>
  <c r="N17" i="1" s="1"/>
  <c r="N18" i="1"/>
  <c r="K63" i="1"/>
  <c r="L63" i="1"/>
  <c r="M63" i="1"/>
  <c r="M13" i="1" s="1"/>
  <c r="K52" i="1" l="1"/>
  <c r="K13" i="1" s="1"/>
  <c r="L52" i="1"/>
  <c r="L13" i="1" s="1"/>
  <c r="K51" i="1"/>
  <c r="K12" i="1" s="1"/>
  <c r="L51" i="1"/>
  <c r="L12" i="1" s="1"/>
  <c r="J95" i="1" l="1"/>
  <c r="J93" i="1"/>
  <c r="K93" i="1"/>
  <c r="L93" i="1"/>
  <c r="M93" i="1"/>
  <c r="K62" i="1" l="1"/>
  <c r="L62" i="1"/>
  <c r="M62" i="1"/>
  <c r="M66" i="1"/>
  <c r="K50" i="1" l="1"/>
  <c r="J51" i="1"/>
  <c r="K57" i="1"/>
  <c r="L57" i="1"/>
  <c r="J57" i="1"/>
  <c r="N58" i="1"/>
  <c r="N59" i="1"/>
  <c r="L50" i="1"/>
  <c r="N57" i="1" l="1"/>
  <c r="J50" i="1"/>
  <c r="N51" i="1"/>
  <c r="N96" i="1"/>
  <c r="N94" i="1"/>
  <c r="N92" i="1"/>
  <c r="N88" i="1"/>
  <c r="N86" i="1"/>
  <c r="N85" i="1"/>
  <c r="N83" i="1"/>
  <c r="K95" i="1"/>
  <c r="L95" i="1"/>
  <c r="M95" i="1"/>
  <c r="M91" i="1"/>
  <c r="M87" i="1"/>
  <c r="M82" i="1"/>
  <c r="M11" i="1" l="1"/>
  <c r="J63" i="1"/>
  <c r="N63" i="1" s="1"/>
  <c r="J82" i="1" l="1"/>
  <c r="J62" i="1" l="1"/>
  <c r="N62" i="1" s="1"/>
  <c r="K66" i="1"/>
  <c r="L66" i="1"/>
  <c r="J66" i="1"/>
  <c r="K60" i="1"/>
  <c r="L60" i="1"/>
  <c r="K53" i="1"/>
  <c r="L53" i="1"/>
  <c r="J53" i="1"/>
  <c r="N61" i="1"/>
  <c r="N54" i="1"/>
  <c r="N60" i="1" l="1"/>
  <c r="N53" i="1"/>
  <c r="N52" i="1"/>
  <c r="N50" i="1"/>
  <c r="I95" i="1"/>
  <c r="N95" i="1" s="1"/>
  <c r="I82" i="1" l="1"/>
  <c r="I91" i="1" l="1"/>
  <c r="J91" i="1"/>
  <c r="K91" i="1"/>
  <c r="H93" i="1" l="1"/>
  <c r="H37" i="1" l="1"/>
  <c r="H13" i="1" s="1"/>
  <c r="H36" i="1"/>
  <c r="H47" i="1"/>
  <c r="N47" i="1" s="1"/>
  <c r="N48" i="1"/>
  <c r="N49" i="1"/>
  <c r="N37" i="1" l="1"/>
  <c r="N36" i="1"/>
  <c r="H44" i="1"/>
  <c r="N44" i="1" s="1"/>
  <c r="H41" i="1"/>
  <c r="N41" i="1" s="1"/>
  <c r="H38" i="1"/>
  <c r="N38" i="1" s="1"/>
  <c r="N39" i="1"/>
  <c r="N40" i="1"/>
  <c r="N42" i="1"/>
  <c r="N43" i="1"/>
  <c r="N45" i="1"/>
  <c r="N46" i="1"/>
  <c r="H35" i="1" l="1"/>
  <c r="N35" i="1" s="1"/>
  <c r="F13" i="1"/>
  <c r="E13" i="1"/>
  <c r="F12" i="1"/>
  <c r="E12" i="1"/>
  <c r="N24" i="1" l="1"/>
  <c r="N25" i="1"/>
  <c r="N27" i="1"/>
  <c r="N28" i="1"/>
  <c r="N30" i="1"/>
  <c r="N31" i="1"/>
  <c r="N33" i="1"/>
  <c r="N34" i="1"/>
  <c r="G32" i="1"/>
  <c r="G29" i="1"/>
  <c r="G26" i="1"/>
  <c r="G23" i="1"/>
  <c r="G21" i="1"/>
  <c r="G12" i="1" s="1"/>
  <c r="G22" i="1"/>
  <c r="G13" i="1" s="1"/>
  <c r="G87" i="1"/>
  <c r="F93" i="1"/>
  <c r="G93" i="1"/>
  <c r="I93" i="1"/>
  <c r="J13" i="1"/>
  <c r="E93" i="1"/>
  <c r="F91" i="1"/>
  <c r="G91" i="1"/>
  <c r="H91" i="1"/>
  <c r="L91" i="1"/>
  <c r="E91" i="1"/>
  <c r="F87" i="1"/>
  <c r="H87" i="1"/>
  <c r="H12" i="1" s="1"/>
  <c r="H11" i="1" s="1"/>
  <c r="I87" i="1"/>
  <c r="J87" i="1"/>
  <c r="J12" i="1" s="1"/>
  <c r="K87" i="1"/>
  <c r="L87" i="1"/>
  <c r="E87" i="1"/>
  <c r="F84" i="1"/>
  <c r="G84" i="1"/>
  <c r="E84" i="1"/>
  <c r="F82" i="1"/>
  <c r="G82" i="1"/>
  <c r="H82" i="1"/>
  <c r="K82" i="1"/>
  <c r="L82" i="1"/>
  <c r="E82" i="1"/>
  <c r="N84" i="1" l="1"/>
  <c r="N91" i="1"/>
  <c r="N82" i="1"/>
  <c r="L11" i="1"/>
  <c r="I13" i="1"/>
  <c r="N93" i="1"/>
  <c r="I12" i="1"/>
  <c r="N12" i="1" s="1"/>
  <c r="N87" i="1"/>
  <c r="K11" i="1"/>
  <c r="J11" i="1"/>
  <c r="E11" i="1"/>
  <c r="G20" i="1"/>
  <c r="F11" i="1"/>
  <c r="N22" i="1"/>
  <c r="N21" i="1"/>
  <c r="N23" i="1"/>
  <c r="N26" i="1"/>
  <c r="N29" i="1"/>
  <c r="N32" i="1"/>
  <c r="I11" i="1" l="1"/>
  <c r="N13" i="1"/>
  <c r="N20" i="1"/>
  <c r="G11" i="1"/>
  <c r="N11" i="1" l="1"/>
</calcChain>
</file>

<file path=xl/sharedStrings.xml><?xml version="1.0" encoding="utf-8"?>
<sst xmlns="http://schemas.openxmlformats.org/spreadsheetml/2006/main" count="780" uniqueCount="98">
  <si>
    <t>№ п/п</t>
  </si>
  <si>
    <t>Статус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</si>
  <si>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</si>
  <si>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</si>
  <si>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</si>
  <si>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</si>
  <si>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</si>
  <si>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</si>
  <si>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</si>
  <si>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</si>
  <si>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</si>
  <si>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</si>
  <si>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</si>
  <si>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</si>
  <si>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</si>
  <si>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</si>
  <si>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</si>
  <si>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</si>
  <si>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</si>
  <si>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</si>
  <si>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</si>
  <si>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</si>
  <si>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</si>
  <si>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</si>
  <si>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</si>
  <si>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-</t>
  </si>
  <si>
    <t>2013 год
(факт)</t>
  </si>
  <si>
    <t>2014 год
(факт)</t>
  </si>
  <si>
    <t>1.4</t>
  </si>
  <si>
    <t>2.1</t>
  </si>
  <si>
    <t>2.2</t>
  </si>
  <si>
    <t>2.3</t>
  </si>
  <si>
    <t>2.4</t>
  </si>
  <si>
    <t>2015 год
(факт)</t>
  </si>
  <si>
    <t>РЕСУРСНОЕ ОБЕСПЕЧЕНИЕ</t>
  </si>
  <si>
    <t>реализации Государственной программы за счет всех источников финансирования</t>
  </si>
  <si>
    <t>Отдельное мероприятие 8</t>
  </si>
  <si>
    <t>__________________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</si>
  <si>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</si>
  <si>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</si>
  <si>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</si>
  <si>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</si>
  <si>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«Оказание содействия добровольному переселению в Кировскую область соотечественников, проживающих за рубежом» на 2018 – 2020 годы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</si>
  <si>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</si>
  <si>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</si>
  <si>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</si>
  <si>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</si>
  <si>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</si>
  <si>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</si>
  <si>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</si>
  <si>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</si>
  <si>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</si>
  <si>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2021 год</t>
  </si>
  <si>
    <t>2017 год
(факт)</t>
  </si>
  <si>
    <t>Источник финансирова-ния</t>
  </si>
  <si>
    <t>«Содействие занятости населения Кировской области» на 2013 – 
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</si>
  <si>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
в 2015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</si>
  <si>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
в 2016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</si>
  <si>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</si>
  <si>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</si>
  <si>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</si>
  <si>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</si>
  <si>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</si>
  <si>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</si>
  <si>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</si>
  <si>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</si>
  <si>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</si>
  <si>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</si>
  <si>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«Организация приема участников Региональной программы переселения и членов их семей на территории Кировской области»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</si>
  <si>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</si>
  <si>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</si>
  <si>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</si>
  <si>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</si>
  <si>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</si>
  <si>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</si>
  <si>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</si>
  <si>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</si>
  <si>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</si>
  <si>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</si>
  <si>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</si>
  <si>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</si>
  <si>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4.4</t>
  </si>
  <si>
    <t>«Организация сопровождения инвалидов молодого возраста при получении профессионального образования»</t>
  </si>
  <si>
    <t>Проект</t>
  </si>
  <si>
    <t>«Содействие занятости женщин – создание в Кировской области условий дошкольного образования для детей в возрасте до трех лет»</t>
  </si>
  <si>
    <t>областной бюджет</t>
  </si>
  <si>
    <t>5</t>
  </si>
  <si>
    <t>5.1</t>
  </si>
  <si>
    <t>5.2</t>
  </si>
  <si>
    <t>5.3</t>
  </si>
  <si>
    <t>«Системная поддержка и повышение качества жизни граждан старшего поколения в Кировской области»</t>
  </si>
  <si>
    <t>«Разработка прогнозных оценок численности участников Подпрограммы и подготовка перечня приоритетных профессий (специальностей) для профессионального обучения и дополнительного профессионального образования граждан предпенсионного возраста»</t>
  </si>
  <si>
    <t xml:space="preserve"> «Системная поддержка и повышение качества жизни граждан старшего поколения в Кировской области»</t>
  </si>
  <si>
    <t xml:space="preserve">«Организация профессионального обучения и дополнительного профессионального образования граждан предпенсионного возраста в Кировской области» на 2019 – 2021 годы
</t>
  </si>
  <si>
    <t xml:space="preserve"> «Сопровождение инвалидов молодого возраста при получении ими профессионального образования и содействия в последующем трудоустройстве» на 2018 – 2021 годы
</t>
  </si>
  <si>
    <t>«Информационное сопровождение реализации мероприятия по профессиональному обучению и дополнительному профессиональному образованию граждан предпенсионного возраста»</t>
  </si>
  <si>
    <t>в том числе по проектам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</si>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</sst>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B20" sqref="B20:B22"/>
    </sheetView>
  </sheetViews>
  <sheetFormatPr defaultRowHeight="15.75" x14ac:dyDescent="0.25"/>
  <cols>
    <col min="1" max="1" width="4.28515625" style="1" customWidth="1"/>
    <col min="2" max="2" width="16.42578125" style="1" customWidth="1"/>
    <col min="3" max="3" width="33.7109375" style="1" customWidth="1"/>
    <col min="4" max="4" width="14.28515625" style="1" customWidth="1"/>
    <col min="5" max="13" width="11.85546875" style="1" customWidth="1"/>
    <col min="14" max="14" width="12.140625" style="1" customWidth="1"/>
    <col min="15" max="15" width="9.140625" style="1"/>
    <col min="16" max="16" width="11.140625" style="1" customWidth="1"/>
    <col min="17" max="17" width="12" style="1" customWidth="1"/>
    <col min="18" max="18" width="11.28515625" style="1" customWidth="1"/>
    <col min="19" max="19" width="10.7109375" style="1" customWidth="1"/>
    <col min="20" max="20" width="11.85546875" style="1" bestFit="1" customWidth="1"/>
    <col min="21" max="16384" width="9.140625" style="1"/>
  </cols>
  <sheetData>
    <row r="1" spans="1:20" ht="23.25" x14ac:dyDescent="0.35">
      <c r="J1" s="27" t="s">
        <v>13</v>
      </c>
    </row>
    <row r="3" spans="1:20" ht="23.25" x14ac:dyDescent="0.35">
      <c r="J3" s="27" t="s">
        <v>13</v>
      </c>
      <c r="K3" s="27"/>
      <c r="L3" s="27"/>
      <c r="M3" s="27"/>
      <c r="N3" s="27"/>
    </row>
    <row r="4" spans="1:20" ht="18.75" customHeight="1" x14ac:dyDescent="0.35">
      <c r="K4" s="15"/>
      <c r="L4" s="16"/>
      <c r="M4" s="16"/>
      <c r="N4" s="16"/>
    </row>
    <row r="5" spans="1:20" s="26" customFormat="1" ht="64.5" customHeight="1" x14ac:dyDescent="0.25">
      <c r="J5" s="29" t="s">
        <v>12</v>
      </c>
      <c r="K5" s="29"/>
      <c r="L5" s="29"/>
      <c r="M5" s="29"/>
      <c r="N5" s="29"/>
    </row>
    <row r="6" spans="1:20" ht="20.25" x14ac:dyDescent="0.3">
      <c r="A6" s="68" t="s">
        <v>34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20" ht="52.5" customHeight="1" x14ac:dyDescent="0.25">
      <c r="A7" s="69" t="s">
        <v>35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20" x14ac:dyDescent="0.25">
      <c r="A8" s="47" t="s">
        <v>0</v>
      </c>
      <c r="B8" s="47" t="s">
        <v>1</v>
      </c>
      <c r="C8" s="47" t="s">
        <v>40</v>
      </c>
      <c r="D8" s="47" t="s">
        <v>54</v>
      </c>
      <c r="E8" s="70" t="s">
        <v>19</v>
      </c>
      <c r="F8" s="70"/>
      <c r="G8" s="70"/>
      <c r="H8" s="70"/>
      <c r="I8" s="70"/>
      <c r="J8" s="70"/>
      <c r="K8" s="70"/>
      <c r="L8" s="70"/>
      <c r="M8" s="70"/>
      <c r="N8" s="70"/>
    </row>
    <row r="9" spans="1:20" ht="31.5" x14ac:dyDescent="0.25">
      <c r="A9" s="47"/>
      <c r="B9" s="47"/>
      <c r="C9" s="47"/>
      <c r="D9" s="47"/>
      <c r="E9" s="7" t="s">
        <v>26</v>
      </c>
      <c r="F9" s="7" t="s">
        <v>27</v>
      </c>
      <c r="G9" s="17" t="s">
        <v>33</v>
      </c>
      <c r="H9" s="22" t="s">
        <v>41</v>
      </c>
      <c r="I9" s="30" t="s">
        <v>53</v>
      </c>
      <c r="J9" s="5" t="s">
        <v>2</v>
      </c>
      <c r="K9" s="5" t="s">
        <v>3</v>
      </c>
      <c r="L9" s="5" t="s">
        <v>4</v>
      </c>
      <c r="M9" s="28" t="s">
        <v>52</v>
      </c>
      <c r="N9" s="5" t="s">
        <v>5</v>
      </c>
    </row>
    <row r="10" spans="1:20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20" x14ac:dyDescent="0.25">
      <c r="A11" s="50"/>
      <c r="B11" s="46" t="s">
        <v>20</v>
      </c>
      <c r="C11" s="46" t="s">
        <v>55</v>
      </c>
      <c r="D11" s="3" t="s">
        <v>14</v>
      </c>
      <c r="E11" s="10">
        <f>E12+E13</f>
        <v>763110.8</v>
      </c>
      <c r="F11" s="10">
        <f t="shared" ref="F11:G11" si="0">F12+F13</f>
        <v>703016.10000000009</v>
      </c>
      <c r="G11" s="10">
        <f t="shared" si="0"/>
        <v>713323.58</v>
      </c>
      <c r="H11" s="11">
        <f>H12+H13</f>
        <v>728072.7</v>
      </c>
      <c r="I11" s="11">
        <f t="shared" ref="I11:L11" si="1">I12+I13</f>
        <v>627901.75</v>
      </c>
      <c r="J11" s="11">
        <f t="shared" si="1"/>
        <v>588501.30000000005</v>
      </c>
      <c r="K11" s="11">
        <f t="shared" si="1"/>
        <v>848268.2</v>
      </c>
      <c r="L11" s="11">
        <f t="shared" si="1"/>
        <v>863033.6</v>
      </c>
      <c r="M11" s="11">
        <f t="shared" ref="M11" si="2">M12+M13</f>
        <v>863163.5</v>
      </c>
      <c r="N11" s="10">
        <f>SUM(E11:M11)</f>
        <v>6698391.5299999993</v>
      </c>
      <c r="P11" s="25"/>
      <c r="Q11" s="25"/>
      <c r="R11" s="25"/>
      <c r="T11" s="24"/>
    </row>
    <row r="12" spans="1:20" ht="31.5" x14ac:dyDescent="0.25">
      <c r="A12" s="66"/>
      <c r="B12" s="46"/>
      <c r="C12" s="46"/>
      <c r="D12" s="3" t="s">
        <v>15</v>
      </c>
      <c r="E12" s="10">
        <f>E85+E88</f>
        <v>391573.30000000005</v>
      </c>
      <c r="F12" s="10">
        <f>F85+F88</f>
        <v>363527.2</v>
      </c>
      <c r="G12" s="10">
        <f>G85+G88+G21</f>
        <v>427345.25</v>
      </c>
      <c r="H12" s="11">
        <f>H36+H87</f>
        <v>447297.79</v>
      </c>
      <c r="I12" s="10">
        <f>I87</f>
        <v>368806.57</v>
      </c>
      <c r="J12" s="11">
        <f>J51+J87</f>
        <v>334653.3</v>
      </c>
      <c r="K12" s="11">
        <f>K51+K73+K88</f>
        <v>604793</v>
      </c>
      <c r="L12" s="11">
        <f>L51+L73+L88</f>
        <v>619007.9</v>
      </c>
      <c r="M12" s="11">
        <f>M73+M88</f>
        <v>618915</v>
      </c>
      <c r="N12" s="10">
        <f>SUM(E12:M12)</f>
        <v>4175919.31</v>
      </c>
      <c r="P12" s="25"/>
      <c r="Q12" s="25"/>
      <c r="R12" s="25"/>
      <c r="T12" s="24"/>
    </row>
    <row r="13" spans="1:20" ht="31.5" x14ac:dyDescent="0.25">
      <c r="A13" s="66"/>
      <c r="B13" s="46"/>
      <c r="C13" s="46"/>
      <c r="D13" s="6" t="s">
        <v>17</v>
      </c>
      <c r="E13" s="10">
        <f>E83+E86+E92+E94</f>
        <v>371537.5</v>
      </c>
      <c r="F13" s="10">
        <f>F83+F86+F92+F94</f>
        <v>339488.9</v>
      </c>
      <c r="G13" s="10">
        <f>G83+G86+G92+G94+G22</f>
        <v>285978.32999999996</v>
      </c>
      <c r="H13" s="11">
        <f>H83+H92+H94+H37</f>
        <v>280774.91000000003</v>
      </c>
      <c r="I13" s="10">
        <f>I82+I91+I93+I95</f>
        <v>259095.18</v>
      </c>
      <c r="J13" s="11">
        <f>J52+J62+J82+J93+J91+J95</f>
        <v>253848</v>
      </c>
      <c r="K13" s="11">
        <f>K52+K63+K74+K83+K92+K94+K96+K99</f>
        <v>243475.20000000001</v>
      </c>
      <c r="L13" s="11">
        <f>L52+L63+L74+L83+L92+L94+L96+L99</f>
        <v>244025.69999999998</v>
      </c>
      <c r="M13" s="11">
        <f>M63+M74+M83+M92+M94+M96+M99</f>
        <v>244248.5</v>
      </c>
      <c r="N13" s="10">
        <f>SUM(E13:M13)</f>
        <v>2522472.2200000002</v>
      </c>
      <c r="P13" s="25"/>
      <c r="Q13" s="25"/>
      <c r="R13" s="25"/>
      <c r="S13" s="25"/>
      <c r="T13" s="25"/>
    </row>
    <row r="14" spans="1:20" ht="31.5" x14ac:dyDescent="0.25">
      <c r="A14" s="66"/>
      <c r="B14" s="33" t="s">
        <v>96</v>
      </c>
      <c r="C14" s="34"/>
      <c r="D14" s="33"/>
      <c r="E14" s="10"/>
      <c r="F14" s="10"/>
      <c r="G14" s="10"/>
      <c r="H14" s="11"/>
      <c r="I14" s="10"/>
      <c r="J14" s="11"/>
      <c r="K14" s="11"/>
      <c r="L14" s="11"/>
      <c r="M14" s="11"/>
      <c r="N14" s="10"/>
      <c r="P14" s="25"/>
      <c r="Q14" s="25"/>
      <c r="R14" s="25"/>
      <c r="T14" s="24"/>
    </row>
    <row r="15" spans="1:20" ht="15.75" customHeight="1" x14ac:dyDescent="0.25">
      <c r="A15" s="66"/>
      <c r="B15" s="43" t="s">
        <v>97</v>
      </c>
      <c r="C15" s="39" t="s">
        <v>84</v>
      </c>
      <c r="D15" s="38" t="s">
        <v>14</v>
      </c>
      <c r="E15" s="11" t="s">
        <v>25</v>
      </c>
      <c r="F15" s="11" t="s">
        <v>25</v>
      </c>
      <c r="G15" s="11" t="s">
        <v>25</v>
      </c>
      <c r="H15" s="11" t="s">
        <v>25</v>
      </c>
      <c r="I15" s="11" t="s">
        <v>25</v>
      </c>
      <c r="J15" s="11" t="s">
        <v>25</v>
      </c>
      <c r="K15" s="11">
        <f>K16</f>
        <v>1080</v>
      </c>
      <c r="L15" s="11">
        <f t="shared" ref="L15:M15" si="3">L16</f>
        <v>0</v>
      </c>
      <c r="M15" s="11">
        <f t="shared" si="3"/>
        <v>0</v>
      </c>
      <c r="N15" s="11">
        <f>SUM(K15:M15)</f>
        <v>1080</v>
      </c>
      <c r="P15" s="25"/>
      <c r="Q15" s="25"/>
      <c r="R15" s="25"/>
      <c r="T15" s="24"/>
    </row>
    <row r="16" spans="1:20" ht="64.5" customHeight="1" x14ac:dyDescent="0.25">
      <c r="A16" s="66"/>
      <c r="B16" s="44"/>
      <c r="C16" s="40"/>
      <c r="D16" s="38" t="s">
        <v>17</v>
      </c>
      <c r="E16" s="11" t="s">
        <v>25</v>
      </c>
      <c r="F16" s="11" t="s">
        <v>25</v>
      </c>
      <c r="G16" s="11" t="s">
        <v>25</v>
      </c>
      <c r="H16" s="11" t="s">
        <v>25</v>
      </c>
      <c r="I16" s="11" t="s">
        <v>25</v>
      </c>
      <c r="J16" s="11" t="s">
        <v>25</v>
      </c>
      <c r="K16" s="11">
        <f>K99</f>
        <v>1080</v>
      </c>
      <c r="L16" s="11">
        <f t="shared" ref="L16:M16" si="4">L99</f>
        <v>0</v>
      </c>
      <c r="M16" s="11">
        <f t="shared" si="4"/>
        <v>0</v>
      </c>
      <c r="N16" s="11">
        <f>SUM(K16:M16)</f>
        <v>1080</v>
      </c>
      <c r="P16" s="25"/>
      <c r="Q16" s="25"/>
      <c r="R16" s="25"/>
      <c r="T16" s="24"/>
    </row>
    <row r="17" spans="1:20" x14ac:dyDescent="0.25">
      <c r="A17" s="66"/>
      <c r="B17" s="43" t="s">
        <v>97</v>
      </c>
      <c r="C17" s="39" t="s">
        <v>92</v>
      </c>
      <c r="D17" s="38" t="s">
        <v>14</v>
      </c>
      <c r="E17" s="11" t="s">
        <v>25</v>
      </c>
      <c r="F17" s="11" t="s">
        <v>25</v>
      </c>
      <c r="G17" s="11" t="s">
        <v>25</v>
      </c>
      <c r="H17" s="11" t="s">
        <v>25</v>
      </c>
      <c r="I17" s="11" t="s">
        <v>25</v>
      </c>
      <c r="J17" s="11" t="s">
        <v>25</v>
      </c>
      <c r="K17" s="11">
        <f>SUM(K18:K19)</f>
        <v>37791.1</v>
      </c>
      <c r="L17" s="11">
        <f t="shared" ref="L17:M17" si="5">SUM(L18:L19)</f>
        <v>37791.1</v>
      </c>
      <c r="M17" s="11">
        <f t="shared" si="5"/>
        <v>37791.1</v>
      </c>
      <c r="N17" s="11">
        <f>SUM(K17:M17)</f>
        <v>113373.29999999999</v>
      </c>
      <c r="P17" s="25"/>
      <c r="Q17" s="25"/>
      <c r="R17" s="25"/>
      <c r="T17" s="24"/>
    </row>
    <row r="18" spans="1:20" ht="31.5" x14ac:dyDescent="0.25">
      <c r="A18" s="66"/>
      <c r="B18" s="52"/>
      <c r="C18" s="53"/>
      <c r="D18" s="38" t="s">
        <v>15</v>
      </c>
      <c r="E18" s="11" t="s">
        <v>25</v>
      </c>
      <c r="F18" s="11" t="s">
        <v>25</v>
      </c>
      <c r="G18" s="11" t="s">
        <v>25</v>
      </c>
      <c r="H18" s="11" t="s">
        <v>25</v>
      </c>
      <c r="I18" s="11" t="s">
        <v>25</v>
      </c>
      <c r="J18" s="11" t="s">
        <v>25</v>
      </c>
      <c r="K18" s="11">
        <f>K73</f>
        <v>35901.5</v>
      </c>
      <c r="L18" s="11">
        <f t="shared" ref="L18:M18" si="6">L73</f>
        <v>35901.5</v>
      </c>
      <c r="M18" s="11">
        <f t="shared" si="6"/>
        <v>35901.5</v>
      </c>
      <c r="N18" s="11">
        <f t="shared" ref="N18:N19" si="7">SUM(K18:M18)</f>
        <v>107704.5</v>
      </c>
      <c r="P18" s="25"/>
      <c r="Q18" s="25"/>
      <c r="R18" s="25"/>
      <c r="T18" s="24"/>
    </row>
    <row r="19" spans="1:20" ht="31.5" x14ac:dyDescent="0.25">
      <c r="A19" s="51"/>
      <c r="B19" s="44"/>
      <c r="C19" s="40"/>
      <c r="D19" s="38" t="s">
        <v>17</v>
      </c>
      <c r="E19" s="11" t="s">
        <v>25</v>
      </c>
      <c r="F19" s="11" t="s">
        <v>25</v>
      </c>
      <c r="G19" s="11" t="s">
        <v>25</v>
      </c>
      <c r="H19" s="11" t="s">
        <v>25</v>
      </c>
      <c r="I19" s="11" t="s">
        <v>25</v>
      </c>
      <c r="J19" s="11" t="s">
        <v>25</v>
      </c>
      <c r="K19" s="11">
        <f>K74</f>
        <v>1889.6</v>
      </c>
      <c r="L19" s="11">
        <f t="shared" ref="L19:M19" si="8">L74</f>
        <v>1889.6</v>
      </c>
      <c r="M19" s="11">
        <f t="shared" si="8"/>
        <v>1889.6</v>
      </c>
      <c r="N19" s="11">
        <f t="shared" si="7"/>
        <v>5668.7999999999993</v>
      </c>
      <c r="P19" s="25"/>
      <c r="Q19" s="25"/>
      <c r="R19" s="25"/>
      <c r="T19" s="24"/>
    </row>
    <row r="20" spans="1:20" x14ac:dyDescent="0.25">
      <c r="A20" s="50">
        <v>1</v>
      </c>
      <c r="B20" s="43" t="s">
        <v>24</v>
      </c>
      <c r="C20" s="43" t="s">
        <v>56</v>
      </c>
      <c r="D20" s="9" t="s">
        <v>14</v>
      </c>
      <c r="E20" s="11" t="s">
        <v>25</v>
      </c>
      <c r="F20" s="11" t="s">
        <v>25</v>
      </c>
      <c r="G20" s="11">
        <f t="shared" ref="G20" si="9">G21+G22</f>
        <v>25514.51</v>
      </c>
      <c r="H20" s="11" t="s">
        <v>25</v>
      </c>
      <c r="I20" s="11" t="s">
        <v>25</v>
      </c>
      <c r="J20" s="11" t="s">
        <v>25</v>
      </c>
      <c r="K20" s="11" t="s">
        <v>25</v>
      </c>
      <c r="L20" s="11" t="s">
        <v>25</v>
      </c>
      <c r="M20" s="11" t="s">
        <v>25</v>
      </c>
      <c r="N20" s="10">
        <f t="shared" ref="N20:N34" si="10">SUM(E20:L20)</f>
        <v>25514.51</v>
      </c>
    </row>
    <row r="21" spans="1:20" ht="31.5" x14ac:dyDescent="0.25">
      <c r="A21" s="66"/>
      <c r="B21" s="52"/>
      <c r="C21" s="52"/>
      <c r="D21" s="9" t="s">
        <v>15</v>
      </c>
      <c r="E21" s="11" t="s">
        <v>25</v>
      </c>
      <c r="F21" s="11" t="s">
        <v>25</v>
      </c>
      <c r="G21" s="11">
        <f t="shared" ref="G21" si="11">G24+G27+G30+G33</f>
        <v>24238.78</v>
      </c>
      <c r="H21" s="11" t="s">
        <v>25</v>
      </c>
      <c r="I21" s="11" t="s">
        <v>25</v>
      </c>
      <c r="J21" s="11" t="s">
        <v>25</v>
      </c>
      <c r="K21" s="11" t="s">
        <v>25</v>
      </c>
      <c r="L21" s="11" t="s">
        <v>25</v>
      </c>
      <c r="M21" s="11" t="s">
        <v>25</v>
      </c>
      <c r="N21" s="10">
        <f t="shared" si="10"/>
        <v>24238.78</v>
      </c>
      <c r="Q21" s="24"/>
      <c r="R21" s="24"/>
      <c r="S21" s="24"/>
      <c r="T21" s="24"/>
    </row>
    <row r="22" spans="1:20" ht="55.5" customHeight="1" x14ac:dyDescent="0.25">
      <c r="A22" s="51"/>
      <c r="B22" s="44"/>
      <c r="C22" s="44"/>
      <c r="D22" s="9" t="s">
        <v>17</v>
      </c>
      <c r="E22" s="11" t="s">
        <v>25</v>
      </c>
      <c r="F22" s="11" t="s">
        <v>25</v>
      </c>
      <c r="G22" s="11">
        <f t="shared" ref="G22" si="12">G25+G28+G31+G34</f>
        <v>1275.73</v>
      </c>
      <c r="H22" s="11" t="s">
        <v>25</v>
      </c>
      <c r="I22" s="11" t="s">
        <v>25</v>
      </c>
      <c r="J22" s="11" t="s">
        <v>25</v>
      </c>
      <c r="K22" s="11" t="s">
        <v>25</v>
      </c>
      <c r="L22" s="11" t="s">
        <v>25</v>
      </c>
      <c r="M22" s="11" t="s">
        <v>25</v>
      </c>
      <c r="N22" s="10">
        <f t="shared" si="10"/>
        <v>1275.73</v>
      </c>
    </row>
    <row r="23" spans="1:20" x14ac:dyDescent="0.25">
      <c r="A23" s="63" t="s">
        <v>21</v>
      </c>
      <c r="B23" s="43" t="s">
        <v>6</v>
      </c>
      <c r="C23" s="43" t="s">
        <v>58</v>
      </c>
      <c r="D23" s="9" t="s">
        <v>14</v>
      </c>
      <c r="E23" s="11" t="s">
        <v>25</v>
      </c>
      <c r="F23" s="11" t="s">
        <v>25</v>
      </c>
      <c r="G23" s="11">
        <f t="shared" ref="G23" si="13">G24+G25</f>
        <v>6960.8</v>
      </c>
      <c r="H23" s="11" t="s">
        <v>25</v>
      </c>
      <c r="I23" s="11" t="s">
        <v>25</v>
      </c>
      <c r="J23" s="11" t="s">
        <v>25</v>
      </c>
      <c r="K23" s="11" t="s">
        <v>25</v>
      </c>
      <c r="L23" s="11" t="s">
        <v>25</v>
      </c>
      <c r="M23" s="11" t="s">
        <v>25</v>
      </c>
      <c r="N23" s="10">
        <f t="shared" si="10"/>
        <v>6960.8</v>
      </c>
    </row>
    <row r="24" spans="1:20" ht="31.5" x14ac:dyDescent="0.25">
      <c r="A24" s="64"/>
      <c r="B24" s="52"/>
      <c r="C24" s="52"/>
      <c r="D24" s="9" t="s">
        <v>15</v>
      </c>
      <c r="E24" s="11" t="s">
        <v>25</v>
      </c>
      <c r="F24" s="11" t="s">
        <v>25</v>
      </c>
      <c r="G24" s="11">
        <v>6612.76</v>
      </c>
      <c r="H24" s="11" t="s">
        <v>25</v>
      </c>
      <c r="I24" s="11" t="s">
        <v>25</v>
      </c>
      <c r="J24" s="11" t="s">
        <v>25</v>
      </c>
      <c r="K24" s="11" t="s">
        <v>25</v>
      </c>
      <c r="L24" s="11" t="s">
        <v>25</v>
      </c>
      <c r="M24" s="11" t="s">
        <v>25</v>
      </c>
      <c r="N24" s="10">
        <f t="shared" si="10"/>
        <v>6612.76</v>
      </c>
    </row>
    <row r="25" spans="1:20" ht="31.5" x14ac:dyDescent="0.25">
      <c r="A25" s="65"/>
      <c r="B25" s="44"/>
      <c r="C25" s="44"/>
      <c r="D25" s="9" t="s">
        <v>17</v>
      </c>
      <c r="E25" s="11" t="s">
        <v>25</v>
      </c>
      <c r="F25" s="11" t="s">
        <v>25</v>
      </c>
      <c r="G25" s="11">
        <v>348.04</v>
      </c>
      <c r="H25" s="11" t="s">
        <v>25</v>
      </c>
      <c r="I25" s="11" t="s">
        <v>25</v>
      </c>
      <c r="J25" s="11" t="s">
        <v>25</v>
      </c>
      <c r="K25" s="11" t="s">
        <v>25</v>
      </c>
      <c r="L25" s="11" t="s">
        <v>25</v>
      </c>
      <c r="M25" s="11" t="s">
        <v>25</v>
      </c>
      <c r="N25" s="10">
        <f t="shared" si="10"/>
        <v>348.04</v>
      </c>
    </row>
    <row r="26" spans="1:20" x14ac:dyDescent="0.25">
      <c r="A26" s="63" t="s">
        <v>22</v>
      </c>
      <c r="B26" s="43" t="s">
        <v>7</v>
      </c>
      <c r="C26" s="43" t="s">
        <v>59</v>
      </c>
      <c r="D26" s="9" t="s">
        <v>14</v>
      </c>
      <c r="E26" s="11" t="s">
        <v>25</v>
      </c>
      <c r="F26" s="11" t="s">
        <v>25</v>
      </c>
      <c r="G26" s="11">
        <f t="shared" ref="G26" si="14">G27+G28</f>
        <v>3153.73</v>
      </c>
      <c r="H26" s="11" t="s">
        <v>25</v>
      </c>
      <c r="I26" s="11" t="s">
        <v>25</v>
      </c>
      <c r="J26" s="11" t="s">
        <v>25</v>
      </c>
      <c r="K26" s="11" t="s">
        <v>25</v>
      </c>
      <c r="L26" s="11" t="s">
        <v>25</v>
      </c>
      <c r="M26" s="11" t="s">
        <v>25</v>
      </c>
      <c r="N26" s="10">
        <f t="shared" si="10"/>
        <v>3153.73</v>
      </c>
    </row>
    <row r="27" spans="1:20" ht="31.5" x14ac:dyDescent="0.25">
      <c r="A27" s="64"/>
      <c r="B27" s="52"/>
      <c r="C27" s="52"/>
      <c r="D27" s="9" t="s">
        <v>15</v>
      </c>
      <c r="E27" s="11" t="s">
        <v>25</v>
      </c>
      <c r="F27" s="11" t="s">
        <v>25</v>
      </c>
      <c r="G27" s="11">
        <v>2996.04</v>
      </c>
      <c r="H27" s="11" t="s">
        <v>25</v>
      </c>
      <c r="I27" s="11" t="s">
        <v>25</v>
      </c>
      <c r="J27" s="11" t="s">
        <v>25</v>
      </c>
      <c r="K27" s="11" t="s">
        <v>25</v>
      </c>
      <c r="L27" s="11" t="s">
        <v>25</v>
      </c>
      <c r="M27" s="11" t="s">
        <v>25</v>
      </c>
      <c r="N27" s="10">
        <f t="shared" si="10"/>
        <v>2996.04</v>
      </c>
    </row>
    <row r="28" spans="1:20" ht="49.5" customHeight="1" x14ac:dyDescent="0.25">
      <c r="A28" s="65"/>
      <c r="B28" s="44"/>
      <c r="C28" s="44"/>
      <c r="D28" s="9" t="s">
        <v>17</v>
      </c>
      <c r="E28" s="11" t="s">
        <v>25</v>
      </c>
      <c r="F28" s="11" t="s">
        <v>25</v>
      </c>
      <c r="G28" s="11">
        <v>157.69</v>
      </c>
      <c r="H28" s="11" t="s">
        <v>25</v>
      </c>
      <c r="I28" s="11" t="s">
        <v>25</v>
      </c>
      <c r="J28" s="11" t="s">
        <v>25</v>
      </c>
      <c r="K28" s="11" t="s">
        <v>25</v>
      </c>
      <c r="L28" s="11" t="s">
        <v>25</v>
      </c>
      <c r="M28" s="11" t="s">
        <v>25</v>
      </c>
      <c r="N28" s="10">
        <f t="shared" si="10"/>
        <v>157.69</v>
      </c>
    </row>
    <row r="29" spans="1:20" ht="15.75" customHeight="1" x14ac:dyDescent="0.25">
      <c r="A29" s="63" t="s">
        <v>23</v>
      </c>
      <c r="B29" s="43" t="s">
        <v>16</v>
      </c>
      <c r="C29" s="43" t="s">
        <v>60</v>
      </c>
      <c r="D29" s="9" t="s">
        <v>14</v>
      </c>
      <c r="E29" s="11" t="s">
        <v>25</v>
      </c>
      <c r="F29" s="11" t="s">
        <v>25</v>
      </c>
      <c r="G29" s="11">
        <f t="shared" ref="G29" si="15">G30+G31</f>
        <v>10500</v>
      </c>
      <c r="H29" s="11" t="s">
        <v>25</v>
      </c>
      <c r="I29" s="11" t="s">
        <v>25</v>
      </c>
      <c r="J29" s="11" t="s">
        <v>25</v>
      </c>
      <c r="K29" s="11" t="s">
        <v>25</v>
      </c>
      <c r="L29" s="11" t="s">
        <v>25</v>
      </c>
      <c r="M29" s="11" t="s">
        <v>25</v>
      </c>
      <c r="N29" s="10">
        <f t="shared" si="10"/>
        <v>10500</v>
      </c>
    </row>
    <row r="30" spans="1:20" ht="39" customHeight="1" x14ac:dyDescent="0.25">
      <c r="A30" s="64"/>
      <c r="B30" s="52"/>
      <c r="C30" s="52"/>
      <c r="D30" s="9" t="s">
        <v>15</v>
      </c>
      <c r="E30" s="11" t="s">
        <v>25</v>
      </c>
      <c r="F30" s="11" t="s">
        <v>25</v>
      </c>
      <c r="G30" s="11">
        <v>9975</v>
      </c>
      <c r="H30" s="11" t="s">
        <v>25</v>
      </c>
      <c r="I30" s="11" t="s">
        <v>25</v>
      </c>
      <c r="J30" s="11" t="s">
        <v>25</v>
      </c>
      <c r="K30" s="11" t="s">
        <v>25</v>
      </c>
      <c r="L30" s="11" t="s">
        <v>25</v>
      </c>
      <c r="M30" s="11" t="s">
        <v>25</v>
      </c>
      <c r="N30" s="10">
        <f t="shared" si="10"/>
        <v>9975</v>
      </c>
    </row>
    <row r="31" spans="1:20" ht="31.5" x14ac:dyDescent="0.25">
      <c r="A31" s="65"/>
      <c r="B31" s="44"/>
      <c r="C31" s="44"/>
      <c r="D31" s="8" t="s">
        <v>17</v>
      </c>
      <c r="E31" s="11" t="s">
        <v>25</v>
      </c>
      <c r="F31" s="11" t="s">
        <v>25</v>
      </c>
      <c r="G31" s="10">
        <v>525</v>
      </c>
      <c r="H31" s="11" t="s">
        <v>25</v>
      </c>
      <c r="I31" s="11" t="s">
        <v>25</v>
      </c>
      <c r="J31" s="11" t="s">
        <v>25</v>
      </c>
      <c r="K31" s="11" t="s">
        <v>25</v>
      </c>
      <c r="L31" s="11" t="s">
        <v>25</v>
      </c>
      <c r="M31" s="11" t="s">
        <v>25</v>
      </c>
      <c r="N31" s="10">
        <f t="shared" si="10"/>
        <v>525</v>
      </c>
    </row>
    <row r="32" spans="1:20" x14ac:dyDescent="0.25">
      <c r="A32" s="63" t="s">
        <v>28</v>
      </c>
      <c r="B32" s="48" t="s">
        <v>8</v>
      </c>
      <c r="C32" s="48" t="s">
        <v>61</v>
      </c>
      <c r="D32" s="8" t="s">
        <v>14</v>
      </c>
      <c r="E32" s="11" t="s">
        <v>25</v>
      </c>
      <c r="F32" s="11" t="s">
        <v>25</v>
      </c>
      <c r="G32" s="10">
        <f t="shared" ref="G32" si="16">G33+G34</f>
        <v>4899.9799999999996</v>
      </c>
      <c r="H32" s="11" t="s">
        <v>25</v>
      </c>
      <c r="I32" s="11" t="s">
        <v>25</v>
      </c>
      <c r="J32" s="11" t="s">
        <v>25</v>
      </c>
      <c r="K32" s="11" t="s">
        <v>25</v>
      </c>
      <c r="L32" s="11" t="s">
        <v>25</v>
      </c>
      <c r="M32" s="11" t="s">
        <v>25</v>
      </c>
      <c r="N32" s="10">
        <f t="shared" si="10"/>
        <v>4899.9799999999996</v>
      </c>
    </row>
    <row r="33" spans="1:14" ht="31.5" x14ac:dyDescent="0.25">
      <c r="A33" s="64"/>
      <c r="B33" s="67"/>
      <c r="C33" s="67"/>
      <c r="D33" s="8" t="s">
        <v>15</v>
      </c>
      <c r="E33" s="11" t="s">
        <v>25</v>
      </c>
      <c r="F33" s="11" t="s">
        <v>25</v>
      </c>
      <c r="G33" s="10">
        <v>4654.9799999999996</v>
      </c>
      <c r="H33" s="11" t="s">
        <v>25</v>
      </c>
      <c r="I33" s="11" t="s">
        <v>25</v>
      </c>
      <c r="J33" s="11" t="s">
        <v>25</v>
      </c>
      <c r="K33" s="11" t="s">
        <v>25</v>
      </c>
      <c r="L33" s="11" t="s">
        <v>25</v>
      </c>
      <c r="M33" s="11" t="s">
        <v>25</v>
      </c>
      <c r="N33" s="10">
        <f t="shared" si="10"/>
        <v>4654.9799999999996</v>
      </c>
    </row>
    <row r="34" spans="1:14" ht="31.5" x14ac:dyDescent="0.25">
      <c r="A34" s="65"/>
      <c r="B34" s="49"/>
      <c r="C34" s="49"/>
      <c r="D34" s="8" t="s">
        <v>17</v>
      </c>
      <c r="E34" s="11" t="s">
        <v>25</v>
      </c>
      <c r="F34" s="11" t="s">
        <v>25</v>
      </c>
      <c r="G34" s="10">
        <v>245</v>
      </c>
      <c r="H34" s="11" t="s">
        <v>25</v>
      </c>
      <c r="I34" s="11" t="s">
        <v>25</v>
      </c>
      <c r="J34" s="11" t="s">
        <v>25</v>
      </c>
      <c r="K34" s="11" t="s">
        <v>25</v>
      </c>
      <c r="L34" s="11" t="s">
        <v>25</v>
      </c>
      <c r="M34" s="11" t="s">
        <v>25</v>
      </c>
      <c r="N34" s="10">
        <f t="shared" si="10"/>
        <v>245</v>
      </c>
    </row>
    <row r="35" spans="1:14" x14ac:dyDescent="0.25">
      <c r="A35" s="61">
        <v>2</v>
      </c>
      <c r="B35" s="43" t="s">
        <v>24</v>
      </c>
      <c r="C35" s="43" t="s">
        <v>57</v>
      </c>
      <c r="D35" s="9" t="s">
        <v>14</v>
      </c>
      <c r="E35" s="11" t="s">
        <v>25</v>
      </c>
      <c r="F35" s="11" t="s">
        <v>25</v>
      </c>
      <c r="G35" s="11" t="s">
        <v>25</v>
      </c>
      <c r="H35" s="11">
        <f>H36+H37</f>
        <v>30024.5</v>
      </c>
      <c r="I35" s="11" t="s">
        <v>25</v>
      </c>
      <c r="J35" s="11" t="s">
        <v>25</v>
      </c>
      <c r="K35" s="11" t="s">
        <v>25</v>
      </c>
      <c r="L35" s="11" t="s">
        <v>25</v>
      </c>
      <c r="M35" s="11" t="s">
        <v>25</v>
      </c>
      <c r="N35" s="11">
        <f>H35</f>
        <v>30024.5</v>
      </c>
    </row>
    <row r="36" spans="1:14" ht="31.5" x14ac:dyDescent="0.25">
      <c r="A36" s="62"/>
      <c r="B36" s="52"/>
      <c r="C36" s="52"/>
      <c r="D36" s="9" t="s">
        <v>15</v>
      </c>
      <c r="E36" s="11" t="s">
        <v>25</v>
      </c>
      <c r="F36" s="11" t="s">
        <v>25</v>
      </c>
      <c r="G36" s="11" t="s">
        <v>25</v>
      </c>
      <c r="H36" s="11">
        <f>H39+H42+H45+H48</f>
        <v>21017.1</v>
      </c>
      <c r="I36" s="11" t="s">
        <v>25</v>
      </c>
      <c r="J36" s="11" t="s">
        <v>25</v>
      </c>
      <c r="K36" s="11" t="s">
        <v>25</v>
      </c>
      <c r="L36" s="11" t="s">
        <v>25</v>
      </c>
      <c r="M36" s="11" t="s">
        <v>25</v>
      </c>
      <c r="N36" s="11">
        <f t="shared" ref="N36:N46" si="17">H36</f>
        <v>21017.1</v>
      </c>
    </row>
    <row r="37" spans="1:14" ht="50.25" customHeight="1" x14ac:dyDescent="0.25">
      <c r="A37" s="62"/>
      <c r="B37" s="52"/>
      <c r="C37" s="52"/>
      <c r="D37" s="9" t="s">
        <v>17</v>
      </c>
      <c r="E37" s="11" t="s">
        <v>25</v>
      </c>
      <c r="F37" s="11" t="s">
        <v>25</v>
      </c>
      <c r="G37" s="11" t="s">
        <v>25</v>
      </c>
      <c r="H37" s="11">
        <f>H40+H43+H46+H49</f>
        <v>9007.4</v>
      </c>
      <c r="I37" s="11" t="s">
        <v>25</v>
      </c>
      <c r="J37" s="11" t="s">
        <v>25</v>
      </c>
      <c r="K37" s="11" t="s">
        <v>25</v>
      </c>
      <c r="L37" s="11" t="s">
        <v>25</v>
      </c>
      <c r="M37" s="11" t="s">
        <v>25</v>
      </c>
      <c r="N37" s="11">
        <f t="shared" si="17"/>
        <v>9007.4</v>
      </c>
    </row>
    <row r="38" spans="1:14" x14ac:dyDescent="0.25">
      <c r="A38" s="55" t="s">
        <v>29</v>
      </c>
      <c r="B38" s="43" t="s">
        <v>6</v>
      </c>
      <c r="C38" s="43" t="s">
        <v>62</v>
      </c>
      <c r="D38" s="9" t="s">
        <v>14</v>
      </c>
      <c r="E38" s="11" t="s">
        <v>25</v>
      </c>
      <c r="F38" s="11" t="s">
        <v>25</v>
      </c>
      <c r="G38" s="11" t="s">
        <v>25</v>
      </c>
      <c r="H38" s="11">
        <f>H39+H40</f>
        <v>12374.400000000001</v>
      </c>
      <c r="I38" s="11" t="s">
        <v>25</v>
      </c>
      <c r="J38" s="11" t="s">
        <v>25</v>
      </c>
      <c r="K38" s="11" t="s">
        <v>25</v>
      </c>
      <c r="L38" s="11" t="s">
        <v>25</v>
      </c>
      <c r="M38" s="11" t="s">
        <v>25</v>
      </c>
      <c r="N38" s="11">
        <f t="shared" si="17"/>
        <v>12374.400000000001</v>
      </c>
    </row>
    <row r="39" spans="1:14" ht="31.5" x14ac:dyDescent="0.25">
      <c r="A39" s="60"/>
      <c r="B39" s="52"/>
      <c r="C39" s="52"/>
      <c r="D39" s="9" t="s">
        <v>15</v>
      </c>
      <c r="E39" s="11" t="s">
        <v>25</v>
      </c>
      <c r="F39" s="11" t="s">
        <v>25</v>
      </c>
      <c r="G39" s="11" t="s">
        <v>25</v>
      </c>
      <c r="H39" s="11">
        <v>8662.1</v>
      </c>
      <c r="I39" s="11" t="s">
        <v>25</v>
      </c>
      <c r="J39" s="11" t="s">
        <v>25</v>
      </c>
      <c r="K39" s="11" t="s">
        <v>25</v>
      </c>
      <c r="L39" s="11" t="s">
        <v>25</v>
      </c>
      <c r="M39" s="11" t="s">
        <v>25</v>
      </c>
      <c r="N39" s="11">
        <f t="shared" si="17"/>
        <v>8662.1</v>
      </c>
    </row>
    <row r="40" spans="1:14" ht="31.5" x14ac:dyDescent="0.25">
      <c r="A40" s="56"/>
      <c r="B40" s="44"/>
      <c r="C40" s="44"/>
      <c r="D40" s="9" t="s">
        <v>17</v>
      </c>
      <c r="E40" s="11" t="s">
        <v>25</v>
      </c>
      <c r="F40" s="11" t="s">
        <v>25</v>
      </c>
      <c r="G40" s="11" t="s">
        <v>25</v>
      </c>
      <c r="H40" s="11">
        <v>3712.3</v>
      </c>
      <c r="I40" s="11" t="s">
        <v>25</v>
      </c>
      <c r="J40" s="11" t="s">
        <v>25</v>
      </c>
      <c r="K40" s="11" t="s">
        <v>25</v>
      </c>
      <c r="L40" s="11" t="s">
        <v>25</v>
      </c>
      <c r="M40" s="11" t="s">
        <v>25</v>
      </c>
      <c r="N40" s="11">
        <f t="shared" si="17"/>
        <v>3712.3</v>
      </c>
    </row>
    <row r="41" spans="1:14" x14ac:dyDescent="0.25">
      <c r="A41" s="55" t="s">
        <v>30</v>
      </c>
      <c r="B41" s="43" t="s">
        <v>7</v>
      </c>
      <c r="C41" s="57" t="s">
        <v>63</v>
      </c>
      <c r="D41" s="9" t="s">
        <v>14</v>
      </c>
      <c r="E41" s="11" t="s">
        <v>25</v>
      </c>
      <c r="F41" s="11" t="s">
        <v>25</v>
      </c>
      <c r="G41" s="11" t="s">
        <v>25</v>
      </c>
      <c r="H41" s="11">
        <f>H42+H43</f>
        <v>6397</v>
      </c>
      <c r="I41" s="11" t="s">
        <v>25</v>
      </c>
      <c r="J41" s="11" t="s">
        <v>25</v>
      </c>
      <c r="K41" s="11" t="s">
        <v>25</v>
      </c>
      <c r="L41" s="11" t="s">
        <v>25</v>
      </c>
      <c r="M41" s="11" t="s">
        <v>25</v>
      </c>
      <c r="N41" s="11">
        <f t="shared" si="17"/>
        <v>6397</v>
      </c>
    </row>
    <row r="42" spans="1:14" ht="31.5" x14ac:dyDescent="0.25">
      <c r="A42" s="60"/>
      <c r="B42" s="52"/>
      <c r="C42" s="58"/>
      <c r="D42" s="9" t="s">
        <v>15</v>
      </c>
      <c r="E42" s="11" t="s">
        <v>25</v>
      </c>
      <c r="F42" s="11" t="s">
        <v>25</v>
      </c>
      <c r="G42" s="11" t="s">
        <v>25</v>
      </c>
      <c r="H42" s="11">
        <v>4477.8999999999996</v>
      </c>
      <c r="I42" s="11" t="s">
        <v>25</v>
      </c>
      <c r="J42" s="11" t="s">
        <v>25</v>
      </c>
      <c r="K42" s="11" t="s">
        <v>25</v>
      </c>
      <c r="L42" s="11" t="s">
        <v>25</v>
      </c>
      <c r="M42" s="11" t="s">
        <v>25</v>
      </c>
      <c r="N42" s="11">
        <f t="shared" si="17"/>
        <v>4477.8999999999996</v>
      </c>
    </row>
    <row r="43" spans="1:14" ht="148.5" customHeight="1" x14ac:dyDescent="0.25">
      <c r="A43" s="56"/>
      <c r="B43" s="44"/>
      <c r="C43" s="59"/>
      <c r="D43" s="9" t="s">
        <v>17</v>
      </c>
      <c r="E43" s="11" t="s">
        <v>25</v>
      </c>
      <c r="F43" s="11" t="s">
        <v>25</v>
      </c>
      <c r="G43" s="11" t="s">
        <v>25</v>
      </c>
      <c r="H43" s="11">
        <v>1919.1</v>
      </c>
      <c r="I43" s="11" t="s">
        <v>25</v>
      </c>
      <c r="J43" s="11" t="s">
        <v>25</v>
      </c>
      <c r="K43" s="11" t="s">
        <v>25</v>
      </c>
      <c r="L43" s="11" t="s">
        <v>25</v>
      </c>
      <c r="M43" s="11" t="s">
        <v>25</v>
      </c>
      <c r="N43" s="11">
        <f t="shared" si="17"/>
        <v>1919.1</v>
      </c>
    </row>
    <row r="44" spans="1:14" x14ac:dyDescent="0.25">
      <c r="A44" s="55" t="s">
        <v>31</v>
      </c>
      <c r="B44" s="43" t="s">
        <v>16</v>
      </c>
      <c r="C44" s="43" t="s">
        <v>64</v>
      </c>
      <c r="D44" s="9" t="s">
        <v>14</v>
      </c>
      <c r="E44" s="11" t="s">
        <v>25</v>
      </c>
      <c r="F44" s="11" t="s">
        <v>25</v>
      </c>
      <c r="G44" s="11" t="s">
        <v>25</v>
      </c>
      <c r="H44" s="11">
        <f>H45+H46</f>
        <v>10985.1</v>
      </c>
      <c r="I44" s="11" t="s">
        <v>25</v>
      </c>
      <c r="J44" s="11" t="s">
        <v>25</v>
      </c>
      <c r="K44" s="11" t="s">
        <v>25</v>
      </c>
      <c r="L44" s="11" t="s">
        <v>25</v>
      </c>
      <c r="M44" s="11" t="s">
        <v>25</v>
      </c>
      <c r="N44" s="11">
        <f t="shared" si="17"/>
        <v>10985.1</v>
      </c>
    </row>
    <row r="45" spans="1:14" ht="31.5" x14ac:dyDescent="0.25">
      <c r="A45" s="60"/>
      <c r="B45" s="52"/>
      <c r="C45" s="52"/>
      <c r="D45" s="9" t="s">
        <v>15</v>
      </c>
      <c r="E45" s="11" t="s">
        <v>25</v>
      </c>
      <c r="F45" s="11" t="s">
        <v>25</v>
      </c>
      <c r="G45" s="11" t="s">
        <v>25</v>
      </c>
      <c r="H45" s="11">
        <v>7689.5</v>
      </c>
      <c r="I45" s="11" t="s">
        <v>25</v>
      </c>
      <c r="J45" s="11" t="s">
        <v>25</v>
      </c>
      <c r="K45" s="11" t="s">
        <v>25</v>
      </c>
      <c r="L45" s="11" t="s">
        <v>25</v>
      </c>
      <c r="M45" s="11" t="s">
        <v>25</v>
      </c>
      <c r="N45" s="11">
        <f t="shared" si="17"/>
        <v>7689.5</v>
      </c>
    </row>
    <row r="46" spans="1:14" ht="134.25" customHeight="1" x14ac:dyDescent="0.25">
      <c r="A46" s="56"/>
      <c r="B46" s="44"/>
      <c r="C46" s="44"/>
      <c r="D46" s="9" t="s">
        <v>17</v>
      </c>
      <c r="E46" s="11" t="s">
        <v>25</v>
      </c>
      <c r="F46" s="11" t="s">
        <v>25</v>
      </c>
      <c r="G46" s="11" t="s">
        <v>25</v>
      </c>
      <c r="H46" s="11">
        <v>3295.6</v>
      </c>
      <c r="I46" s="11" t="s">
        <v>25</v>
      </c>
      <c r="J46" s="11" t="s">
        <v>25</v>
      </c>
      <c r="K46" s="11" t="s">
        <v>25</v>
      </c>
      <c r="L46" s="11" t="s">
        <v>25</v>
      </c>
      <c r="M46" s="11" t="s">
        <v>25</v>
      </c>
      <c r="N46" s="11">
        <f t="shared" si="17"/>
        <v>3295.6</v>
      </c>
    </row>
    <row r="47" spans="1:14" x14ac:dyDescent="0.25">
      <c r="A47" s="55" t="s">
        <v>32</v>
      </c>
      <c r="B47" s="43" t="s">
        <v>8</v>
      </c>
      <c r="C47" s="43" t="s">
        <v>65</v>
      </c>
      <c r="D47" s="9" t="s">
        <v>14</v>
      </c>
      <c r="E47" s="11" t="s">
        <v>25</v>
      </c>
      <c r="F47" s="11" t="s">
        <v>25</v>
      </c>
      <c r="G47" s="11" t="s">
        <v>25</v>
      </c>
      <c r="H47" s="11">
        <f>H48+H49</f>
        <v>268</v>
      </c>
      <c r="I47" s="11" t="s">
        <v>25</v>
      </c>
      <c r="J47" s="11" t="s">
        <v>25</v>
      </c>
      <c r="K47" s="11" t="s">
        <v>25</v>
      </c>
      <c r="L47" s="11" t="s">
        <v>25</v>
      </c>
      <c r="M47" s="11" t="s">
        <v>25</v>
      </c>
      <c r="N47" s="11">
        <f t="shared" ref="N47:N49" si="18">H47</f>
        <v>268</v>
      </c>
    </row>
    <row r="48" spans="1:14" ht="31.5" x14ac:dyDescent="0.25">
      <c r="A48" s="60"/>
      <c r="B48" s="52"/>
      <c r="C48" s="52"/>
      <c r="D48" s="9" t="s">
        <v>15</v>
      </c>
      <c r="E48" s="11" t="s">
        <v>25</v>
      </c>
      <c r="F48" s="11" t="s">
        <v>25</v>
      </c>
      <c r="G48" s="11" t="s">
        <v>25</v>
      </c>
      <c r="H48" s="11">
        <v>187.6</v>
      </c>
      <c r="I48" s="11" t="s">
        <v>25</v>
      </c>
      <c r="J48" s="11" t="s">
        <v>25</v>
      </c>
      <c r="K48" s="11" t="s">
        <v>25</v>
      </c>
      <c r="L48" s="11" t="s">
        <v>25</v>
      </c>
      <c r="M48" s="11" t="s">
        <v>25</v>
      </c>
      <c r="N48" s="11">
        <f t="shared" si="18"/>
        <v>187.6</v>
      </c>
    </row>
    <row r="49" spans="1:14" ht="76.5" customHeight="1" x14ac:dyDescent="0.25">
      <c r="A49" s="56"/>
      <c r="B49" s="44"/>
      <c r="C49" s="44"/>
      <c r="D49" s="9" t="s">
        <v>17</v>
      </c>
      <c r="E49" s="11" t="s">
        <v>25</v>
      </c>
      <c r="F49" s="11" t="s">
        <v>25</v>
      </c>
      <c r="G49" s="11" t="s">
        <v>25</v>
      </c>
      <c r="H49" s="11">
        <v>80.400000000000006</v>
      </c>
      <c r="I49" s="11" t="s">
        <v>25</v>
      </c>
      <c r="J49" s="11" t="s">
        <v>25</v>
      </c>
      <c r="K49" s="11" t="s">
        <v>25</v>
      </c>
      <c r="L49" s="11" t="s">
        <v>25</v>
      </c>
      <c r="M49" s="11" t="s">
        <v>25</v>
      </c>
      <c r="N49" s="11">
        <f t="shared" si="18"/>
        <v>80.400000000000006</v>
      </c>
    </row>
    <row r="50" spans="1:14" x14ac:dyDescent="0.25">
      <c r="A50" s="55" t="s">
        <v>43</v>
      </c>
      <c r="B50" s="43" t="s">
        <v>24</v>
      </c>
      <c r="C50" s="43" t="s">
        <v>42</v>
      </c>
      <c r="D50" s="23" t="s">
        <v>14</v>
      </c>
      <c r="E50" s="11" t="s">
        <v>25</v>
      </c>
      <c r="F50" s="11" t="s">
        <v>25</v>
      </c>
      <c r="G50" s="11" t="s">
        <v>25</v>
      </c>
      <c r="H50" s="11" t="s">
        <v>25</v>
      </c>
      <c r="I50" s="11" t="s">
        <v>25</v>
      </c>
      <c r="J50" s="11">
        <f>J51+J52</f>
        <v>475</v>
      </c>
      <c r="K50" s="11">
        <f t="shared" ref="K50:L50" si="19">K51+K52</f>
        <v>1285.5</v>
      </c>
      <c r="L50" s="11">
        <f t="shared" si="19"/>
        <v>1285.5</v>
      </c>
      <c r="M50" s="11" t="s">
        <v>25</v>
      </c>
      <c r="N50" s="11">
        <f>SUM(J50:L50)</f>
        <v>3046</v>
      </c>
    </row>
    <row r="51" spans="1:14" ht="31.5" x14ac:dyDescent="0.25">
      <c r="A51" s="60"/>
      <c r="B51" s="52"/>
      <c r="C51" s="52"/>
      <c r="D51" s="31" t="s">
        <v>15</v>
      </c>
      <c r="E51" s="11" t="s">
        <v>25</v>
      </c>
      <c r="F51" s="11" t="s">
        <v>25</v>
      </c>
      <c r="G51" s="11" t="s">
        <v>25</v>
      </c>
      <c r="H51" s="11" t="s">
        <v>25</v>
      </c>
      <c r="I51" s="11" t="s">
        <v>25</v>
      </c>
      <c r="J51" s="11">
        <f>J58</f>
        <v>275</v>
      </c>
      <c r="K51" s="11">
        <f t="shared" ref="K51:L51" si="20">K58</f>
        <v>1045</v>
      </c>
      <c r="L51" s="11">
        <f t="shared" si="20"/>
        <v>1045</v>
      </c>
      <c r="M51" s="11" t="s">
        <v>25</v>
      </c>
      <c r="N51" s="11">
        <f>SUM(J51:L51)</f>
        <v>2365</v>
      </c>
    </row>
    <row r="52" spans="1:14" ht="70.5" customHeight="1" x14ac:dyDescent="0.25">
      <c r="A52" s="56"/>
      <c r="B52" s="44"/>
      <c r="C52" s="44"/>
      <c r="D52" s="23" t="s">
        <v>17</v>
      </c>
      <c r="E52" s="11" t="s">
        <v>25</v>
      </c>
      <c r="F52" s="11" t="s">
        <v>25</v>
      </c>
      <c r="G52" s="11" t="s">
        <v>25</v>
      </c>
      <c r="H52" s="11" t="s">
        <v>25</v>
      </c>
      <c r="I52" s="11" t="s">
        <v>25</v>
      </c>
      <c r="J52" s="11">
        <f>J54+J59</f>
        <v>200</v>
      </c>
      <c r="K52" s="11">
        <f t="shared" ref="K52:L52" si="21">K54+K59+K61</f>
        <v>240.5</v>
      </c>
      <c r="L52" s="11">
        <f t="shared" si="21"/>
        <v>240.5</v>
      </c>
      <c r="M52" s="11" t="s">
        <v>25</v>
      </c>
      <c r="N52" s="11">
        <f t="shared" ref="N52:N61" si="22">SUM(J52:L52)</f>
        <v>681</v>
      </c>
    </row>
    <row r="53" spans="1:14" x14ac:dyDescent="0.25">
      <c r="A53" s="55" t="s">
        <v>44</v>
      </c>
      <c r="B53" s="43" t="s">
        <v>6</v>
      </c>
      <c r="C53" s="43" t="s">
        <v>69</v>
      </c>
      <c r="D53" s="23" t="s">
        <v>14</v>
      </c>
      <c r="E53" s="11" t="s">
        <v>25</v>
      </c>
      <c r="F53" s="11" t="s">
        <v>25</v>
      </c>
      <c r="G53" s="11" t="s">
        <v>25</v>
      </c>
      <c r="H53" s="11" t="s">
        <v>25</v>
      </c>
      <c r="I53" s="11" t="s">
        <v>25</v>
      </c>
      <c r="J53" s="11">
        <f>J54</f>
        <v>185.5</v>
      </c>
      <c r="K53" s="11">
        <f t="shared" ref="K53:L53" si="23">K54</f>
        <v>185.5</v>
      </c>
      <c r="L53" s="11">
        <f t="shared" si="23"/>
        <v>185.5</v>
      </c>
      <c r="M53" s="11" t="s">
        <v>25</v>
      </c>
      <c r="N53" s="11">
        <f t="shared" si="22"/>
        <v>556.5</v>
      </c>
    </row>
    <row r="54" spans="1:14" ht="85.5" customHeight="1" x14ac:dyDescent="0.25">
      <c r="A54" s="56"/>
      <c r="B54" s="44"/>
      <c r="C54" s="44"/>
      <c r="D54" s="23" t="s">
        <v>17</v>
      </c>
      <c r="E54" s="11" t="s">
        <v>25</v>
      </c>
      <c r="F54" s="11" t="s">
        <v>25</v>
      </c>
      <c r="G54" s="11" t="s">
        <v>25</v>
      </c>
      <c r="H54" s="11" t="s">
        <v>25</v>
      </c>
      <c r="I54" s="11" t="s">
        <v>25</v>
      </c>
      <c r="J54" s="11">
        <v>185.5</v>
      </c>
      <c r="K54" s="11">
        <v>185.5</v>
      </c>
      <c r="L54" s="11">
        <v>185.5</v>
      </c>
      <c r="M54" s="11" t="s">
        <v>25</v>
      </c>
      <c r="N54" s="11">
        <f t="shared" si="22"/>
        <v>556.5</v>
      </c>
    </row>
    <row r="55" spans="1:14" ht="26.25" customHeight="1" x14ac:dyDescent="0.25">
      <c r="A55" s="55" t="s">
        <v>45</v>
      </c>
      <c r="B55" s="43" t="s">
        <v>7</v>
      </c>
      <c r="C55" s="43" t="s">
        <v>68</v>
      </c>
      <c r="D55" s="23" t="s">
        <v>14</v>
      </c>
      <c r="E55" s="11" t="s">
        <v>25</v>
      </c>
      <c r="F55" s="11" t="s">
        <v>25</v>
      </c>
      <c r="G55" s="11" t="s">
        <v>25</v>
      </c>
      <c r="H55" s="11" t="s">
        <v>25</v>
      </c>
      <c r="I55" s="11" t="s">
        <v>25</v>
      </c>
      <c r="J55" s="11" t="s">
        <v>18</v>
      </c>
      <c r="K55" s="11" t="s">
        <v>18</v>
      </c>
      <c r="L55" s="11" t="s">
        <v>18</v>
      </c>
      <c r="M55" s="11" t="s">
        <v>25</v>
      </c>
      <c r="N55" s="11" t="s">
        <v>18</v>
      </c>
    </row>
    <row r="56" spans="1:14" ht="54" customHeight="1" x14ac:dyDescent="0.25">
      <c r="A56" s="56"/>
      <c r="B56" s="44"/>
      <c r="C56" s="44"/>
      <c r="D56" s="23" t="s">
        <v>17</v>
      </c>
      <c r="E56" s="11" t="s">
        <v>25</v>
      </c>
      <c r="F56" s="11" t="s">
        <v>25</v>
      </c>
      <c r="G56" s="11" t="s">
        <v>25</v>
      </c>
      <c r="H56" s="11" t="s">
        <v>25</v>
      </c>
      <c r="I56" s="11" t="s">
        <v>25</v>
      </c>
      <c r="J56" s="11" t="s">
        <v>18</v>
      </c>
      <c r="K56" s="11" t="s">
        <v>18</v>
      </c>
      <c r="L56" s="11" t="s">
        <v>18</v>
      </c>
      <c r="M56" s="11" t="s">
        <v>25</v>
      </c>
      <c r="N56" s="11" t="s">
        <v>18</v>
      </c>
    </row>
    <row r="57" spans="1:14" x14ac:dyDescent="0.25">
      <c r="A57" s="55" t="s">
        <v>46</v>
      </c>
      <c r="B57" s="43" t="s">
        <v>16</v>
      </c>
      <c r="C57" s="43" t="s">
        <v>67</v>
      </c>
      <c r="D57" s="23" t="s">
        <v>14</v>
      </c>
      <c r="E57" s="11" t="s">
        <v>25</v>
      </c>
      <c r="F57" s="11" t="s">
        <v>25</v>
      </c>
      <c r="G57" s="11" t="s">
        <v>25</v>
      </c>
      <c r="H57" s="11" t="s">
        <v>25</v>
      </c>
      <c r="I57" s="11" t="s">
        <v>25</v>
      </c>
      <c r="J57" s="11">
        <f>J58+J59</f>
        <v>289.5</v>
      </c>
      <c r="K57" s="11">
        <f t="shared" ref="K57:L57" si="24">K58+K59</f>
        <v>1100</v>
      </c>
      <c r="L57" s="11">
        <f t="shared" si="24"/>
        <v>1100</v>
      </c>
      <c r="M57" s="11" t="s">
        <v>25</v>
      </c>
      <c r="N57" s="11">
        <f t="shared" ref="N57:N58" si="25">SUM(J57:L57)</f>
        <v>2489.5</v>
      </c>
    </row>
    <row r="58" spans="1:14" ht="31.5" x14ac:dyDescent="0.25">
      <c r="A58" s="60"/>
      <c r="B58" s="52"/>
      <c r="C58" s="52"/>
      <c r="D58" s="31" t="s">
        <v>15</v>
      </c>
      <c r="E58" s="11" t="s">
        <v>25</v>
      </c>
      <c r="F58" s="11" t="s">
        <v>25</v>
      </c>
      <c r="G58" s="11" t="s">
        <v>25</v>
      </c>
      <c r="H58" s="11" t="s">
        <v>25</v>
      </c>
      <c r="I58" s="11" t="s">
        <v>25</v>
      </c>
      <c r="J58" s="11">
        <v>275</v>
      </c>
      <c r="K58" s="11">
        <v>1045</v>
      </c>
      <c r="L58" s="11">
        <v>1045</v>
      </c>
      <c r="M58" s="11"/>
      <c r="N58" s="11">
        <f t="shared" si="25"/>
        <v>2365</v>
      </c>
    </row>
    <row r="59" spans="1:14" ht="59.25" customHeight="1" x14ac:dyDescent="0.25">
      <c r="A59" s="56"/>
      <c r="B59" s="44"/>
      <c r="C59" s="44"/>
      <c r="D59" s="23" t="s">
        <v>17</v>
      </c>
      <c r="E59" s="11" t="s">
        <v>25</v>
      </c>
      <c r="F59" s="11" t="s">
        <v>25</v>
      </c>
      <c r="G59" s="11" t="s">
        <v>25</v>
      </c>
      <c r="H59" s="11" t="s">
        <v>25</v>
      </c>
      <c r="I59" s="11" t="s">
        <v>25</v>
      </c>
      <c r="J59" s="11">
        <v>14.5</v>
      </c>
      <c r="K59" s="11">
        <v>55</v>
      </c>
      <c r="L59" s="11">
        <v>55</v>
      </c>
      <c r="M59" s="11" t="s">
        <v>25</v>
      </c>
      <c r="N59" s="11">
        <f>SUM(J59:L59)</f>
        <v>124.5</v>
      </c>
    </row>
    <row r="60" spans="1:14" ht="43.5" customHeight="1" x14ac:dyDescent="0.25">
      <c r="A60" s="55" t="s">
        <v>47</v>
      </c>
      <c r="B60" s="43" t="s">
        <v>8</v>
      </c>
      <c r="C60" s="43" t="s">
        <v>66</v>
      </c>
      <c r="D60" s="23" t="s">
        <v>14</v>
      </c>
      <c r="E60" s="11" t="s">
        <v>25</v>
      </c>
      <c r="F60" s="11" t="s">
        <v>25</v>
      </c>
      <c r="G60" s="11" t="s">
        <v>25</v>
      </c>
      <c r="H60" s="11" t="s">
        <v>25</v>
      </c>
      <c r="I60" s="11" t="s">
        <v>25</v>
      </c>
      <c r="J60" s="11">
        <f>J61</f>
        <v>0</v>
      </c>
      <c r="K60" s="11">
        <f t="shared" ref="K60:L60" si="26">K61</f>
        <v>0</v>
      </c>
      <c r="L60" s="11">
        <f t="shared" si="26"/>
        <v>0</v>
      </c>
      <c r="M60" s="11" t="s">
        <v>25</v>
      </c>
      <c r="N60" s="11">
        <f t="shared" si="22"/>
        <v>0</v>
      </c>
    </row>
    <row r="61" spans="1:14" ht="71.25" customHeight="1" x14ac:dyDescent="0.25">
      <c r="A61" s="56"/>
      <c r="B61" s="44"/>
      <c r="C61" s="44"/>
      <c r="D61" s="23" t="s">
        <v>17</v>
      </c>
      <c r="E61" s="11" t="s">
        <v>25</v>
      </c>
      <c r="F61" s="11" t="s">
        <v>25</v>
      </c>
      <c r="G61" s="11" t="s">
        <v>25</v>
      </c>
      <c r="H61" s="11" t="s">
        <v>25</v>
      </c>
      <c r="I61" s="11" t="s">
        <v>25</v>
      </c>
      <c r="J61" s="11">
        <v>0</v>
      </c>
      <c r="K61" s="11">
        <v>0</v>
      </c>
      <c r="L61" s="11">
        <v>0</v>
      </c>
      <c r="M61" s="11" t="s">
        <v>25</v>
      </c>
      <c r="N61" s="11">
        <f t="shared" si="22"/>
        <v>0</v>
      </c>
    </row>
    <row r="62" spans="1:14" ht="45" customHeight="1" x14ac:dyDescent="0.25">
      <c r="A62" s="55" t="s">
        <v>48</v>
      </c>
      <c r="B62" s="43" t="s">
        <v>24</v>
      </c>
      <c r="C62" s="43" t="s">
        <v>94</v>
      </c>
      <c r="D62" s="23" t="s">
        <v>14</v>
      </c>
      <c r="E62" s="11" t="s">
        <v>25</v>
      </c>
      <c r="F62" s="11" t="s">
        <v>25</v>
      </c>
      <c r="G62" s="11" t="s">
        <v>25</v>
      </c>
      <c r="H62" s="11" t="s">
        <v>25</v>
      </c>
      <c r="I62" s="11" t="s">
        <v>25</v>
      </c>
      <c r="J62" s="11">
        <f>J63</f>
        <v>350</v>
      </c>
      <c r="K62" s="11">
        <f t="shared" ref="K62:M62" si="27">K63</f>
        <v>350</v>
      </c>
      <c r="L62" s="11">
        <f t="shared" si="27"/>
        <v>350</v>
      </c>
      <c r="M62" s="11">
        <f t="shared" si="27"/>
        <v>350</v>
      </c>
      <c r="N62" s="11">
        <f>SUM(J62:M62)</f>
        <v>1400</v>
      </c>
    </row>
    <row r="63" spans="1:14" ht="69.75" customHeight="1" x14ac:dyDescent="0.25">
      <c r="A63" s="56"/>
      <c r="B63" s="44"/>
      <c r="C63" s="44"/>
      <c r="D63" s="23" t="s">
        <v>17</v>
      </c>
      <c r="E63" s="11" t="s">
        <v>25</v>
      </c>
      <c r="F63" s="11" t="s">
        <v>25</v>
      </c>
      <c r="G63" s="11" t="s">
        <v>25</v>
      </c>
      <c r="H63" s="11" t="s">
        <v>25</v>
      </c>
      <c r="I63" s="11" t="s">
        <v>25</v>
      </c>
      <c r="J63" s="11">
        <f>J67</f>
        <v>350</v>
      </c>
      <c r="K63" s="11">
        <f t="shared" ref="K63:M63" si="28">K67</f>
        <v>350</v>
      </c>
      <c r="L63" s="11">
        <f t="shared" si="28"/>
        <v>350</v>
      </c>
      <c r="M63" s="11">
        <f t="shared" si="28"/>
        <v>350</v>
      </c>
      <c r="N63" s="11">
        <f>SUM(J63:M63)</f>
        <v>1400</v>
      </c>
    </row>
    <row r="64" spans="1:14" x14ac:dyDescent="0.25">
      <c r="A64" s="55" t="s">
        <v>49</v>
      </c>
      <c r="B64" s="43" t="s">
        <v>6</v>
      </c>
      <c r="C64" s="43" t="s">
        <v>70</v>
      </c>
      <c r="D64" s="23" t="s">
        <v>14</v>
      </c>
      <c r="E64" s="11" t="s">
        <v>25</v>
      </c>
      <c r="F64" s="11" t="s">
        <v>25</v>
      </c>
      <c r="G64" s="11" t="s">
        <v>25</v>
      </c>
      <c r="H64" s="11" t="s">
        <v>25</v>
      </c>
      <c r="I64" s="11" t="s">
        <v>25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</row>
    <row r="65" spans="1:14" ht="31.5" x14ac:dyDescent="0.25">
      <c r="A65" s="56"/>
      <c r="B65" s="44"/>
      <c r="C65" s="44"/>
      <c r="D65" s="23" t="s">
        <v>17</v>
      </c>
      <c r="E65" s="11" t="s">
        <v>25</v>
      </c>
      <c r="F65" s="11" t="s">
        <v>25</v>
      </c>
      <c r="G65" s="11" t="s">
        <v>25</v>
      </c>
      <c r="H65" s="11" t="s">
        <v>25</v>
      </c>
      <c r="I65" s="11" t="s">
        <v>25</v>
      </c>
      <c r="J65" s="11" t="s">
        <v>18</v>
      </c>
      <c r="K65" s="11" t="s">
        <v>18</v>
      </c>
      <c r="L65" s="11" t="s">
        <v>18</v>
      </c>
      <c r="M65" s="11" t="s">
        <v>18</v>
      </c>
      <c r="N65" s="11" t="s">
        <v>18</v>
      </c>
    </row>
    <row r="66" spans="1:14" x14ac:dyDescent="0.25">
      <c r="A66" s="55" t="s">
        <v>50</v>
      </c>
      <c r="B66" s="43" t="s">
        <v>7</v>
      </c>
      <c r="C66" s="43" t="s">
        <v>71</v>
      </c>
      <c r="D66" s="23" t="s">
        <v>14</v>
      </c>
      <c r="E66" s="11" t="s">
        <v>25</v>
      </c>
      <c r="F66" s="11" t="s">
        <v>25</v>
      </c>
      <c r="G66" s="11" t="s">
        <v>25</v>
      </c>
      <c r="H66" s="11" t="s">
        <v>25</v>
      </c>
      <c r="I66" s="11" t="s">
        <v>25</v>
      </c>
      <c r="J66" s="11">
        <f>J67</f>
        <v>350</v>
      </c>
      <c r="K66" s="11">
        <f t="shared" ref="K66:M66" si="29">K67</f>
        <v>350</v>
      </c>
      <c r="L66" s="11">
        <f t="shared" si="29"/>
        <v>350</v>
      </c>
      <c r="M66" s="11">
        <f t="shared" si="29"/>
        <v>350</v>
      </c>
      <c r="N66" s="11">
        <v>1400</v>
      </c>
    </row>
    <row r="67" spans="1:14" ht="67.5" customHeight="1" x14ac:dyDescent="0.25">
      <c r="A67" s="56"/>
      <c r="B67" s="44"/>
      <c r="C67" s="44"/>
      <c r="D67" s="23" t="s">
        <v>17</v>
      </c>
      <c r="E67" s="11" t="s">
        <v>25</v>
      </c>
      <c r="F67" s="11" t="s">
        <v>25</v>
      </c>
      <c r="G67" s="11" t="s">
        <v>25</v>
      </c>
      <c r="H67" s="11" t="s">
        <v>25</v>
      </c>
      <c r="I67" s="11" t="s">
        <v>25</v>
      </c>
      <c r="J67" s="11">
        <v>350</v>
      </c>
      <c r="K67" s="11">
        <v>350</v>
      </c>
      <c r="L67" s="11">
        <v>350</v>
      </c>
      <c r="M67" s="11">
        <v>350</v>
      </c>
      <c r="N67" s="11">
        <v>1400</v>
      </c>
    </row>
    <row r="68" spans="1:14" x14ac:dyDescent="0.25">
      <c r="A68" s="55" t="s">
        <v>51</v>
      </c>
      <c r="B68" s="43" t="s">
        <v>16</v>
      </c>
      <c r="C68" s="43" t="s">
        <v>72</v>
      </c>
      <c r="D68" s="23" t="s">
        <v>14</v>
      </c>
      <c r="E68" s="11" t="s">
        <v>25</v>
      </c>
      <c r="F68" s="11" t="s">
        <v>25</v>
      </c>
      <c r="G68" s="11" t="s">
        <v>25</v>
      </c>
      <c r="H68" s="11" t="s">
        <v>25</v>
      </c>
      <c r="I68" s="11" t="s">
        <v>25</v>
      </c>
      <c r="J68" s="11" t="s">
        <v>18</v>
      </c>
      <c r="K68" s="11" t="s">
        <v>18</v>
      </c>
      <c r="L68" s="11" t="s">
        <v>18</v>
      </c>
      <c r="M68" s="11" t="s">
        <v>18</v>
      </c>
      <c r="N68" s="11" t="s">
        <v>18</v>
      </c>
    </row>
    <row r="69" spans="1:14" ht="222" customHeight="1" x14ac:dyDescent="0.25">
      <c r="A69" s="60"/>
      <c r="B69" s="52"/>
      <c r="C69" s="52"/>
      <c r="D69" s="23" t="s">
        <v>17</v>
      </c>
      <c r="E69" s="11" t="s">
        <v>25</v>
      </c>
      <c r="F69" s="11" t="s">
        <v>25</v>
      </c>
      <c r="G69" s="11" t="s">
        <v>25</v>
      </c>
      <c r="H69" s="11" t="s">
        <v>25</v>
      </c>
      <c r="I69" s="11" t="s">
        <v>25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</row>
    <row r="70" spans="1:14" ht="30" customHeight="1" x14ac:dyDescent="0.25">
      <c r="A70" s="73" t="s">
        <v>81</v>
      </c>
      <c r="B70" s="74" t="s">
        <v>8</v>
      </c>
      <c r="C70" s="74" t="s">
        <v>82</v>
      </c>
      <c r="D70" s="32" t="s">
        <v>14</v>
      </c>
      <c r="E70" s="11" t="s">
        <v>25</v>
      </c>
      <c r="F70" s="11" t="s">
        <v>25</v>
      </c>
      <c r="G70" s="11" t="s">
        <v>25</v>
      </c>
      <c r="H70" s="11" t="s">
        <v>25</v>
      </c>
      <c r="I70" s="11" t="s">
        <v>25</v>
      </c>
      <c r="J70" s="11" t="s">
        <v>25</v>
      </c>
      <c r="K70" s="11" t="s">
        <v>18</v>
      </c>
      <c r="L70" s="11" t="s">
        <v>18</v>
      </c>
      <c r="M70" s="11" t="s">
        <v>18</v>
      </c>
      <c r="N70" s="11" t="s">
        <v>18</v>
      </c>
    </row>
    <row r="71" spans="1:14" ht="34.5" customHeight="1" x14ac:dyDescent="0.25">
      <c r="A71" s="73"/>
      <c r="B71" s="74"/>
      <c r="C71" s="74"/>
      <c r="D71" s="32" t="s">
        <v>17</v>
      </c>
      <c r="E71" s="11" t="s">
        <v>25</v>
      </c>
      <c r="F71" s="11" t="s">
        <v>25</v>
      </c>
      <c r="G71" s="11" t="s">
        <v>25</v>
      </c>
      <c r="H71" s="11" t="s">
        <v>25</v>
      </c>
      <c r="I71" s="11" t="s">
        <v>25</v>
      </c>
      <c r="J71" s="11" t="s">
        <v>25</v>
      </c>
      <c r="K71" s="11" t="s">
        <v>18</v>
      </c>
      <c r="L71" s="11" t="s">
        <v>18</v>
      </c>
      <c r="M71" s="11" t="s">
        <v>18</v>
      </c>
      <c r="N71" s="11" t="s">
        <v>18</v>
      </c>
    </row>
    <row r="72" spans="1:14" s="13" customFormat="1" x14ac:dyDescent="0.25">
      <c r="A72" s="41" t="s">
        <v>86</v>
      </c>
      <c r="B72" s="39" t="s">
        <v>24</v>
      </c>
      <c r="C72" s="39" t="s">
        <v>93</v>
      </c>
      <c r="D72" s="36" t="s">
        <v>14</v>
      </c>
      <c r="E72" s="11" t="s">
        <v>25</v>
      </c>
      <c r="F72" s="11" t="s">
        <v>25</v>
      </c>
      <c r="G72" s="11" t="s">
        <v>25</v>
      </c>
      <c r="H72" s="11" t="s">
        <v>25</v>
      </c>
      <c r="I72" s="11" t="s">
        <v>25</v>
      </c>
      <c r="J72" s="11" t="s">
        <v>25</v>
      </c>
      <c r="K72" s="11">
        <f>K79</f>
        <v>37791.1</v>
      </c>
      <c r="L72" s="11">
        <f t="shared" ref="L72:M72" si="30">L79</f>
        <v>37791.1</v>
      </c>
      <c r="M72" s="11">
        <f t="shared" si="30"/>
        <v>37791.1</v>
      </c>
      <c r="N72" s="11">
        <f>SUM(K72:M72)</f>
        <v>113373.29999999999</v>
      </c>
    </row>
    <row r="73" spans="1:14" s="13" customFormat="1" ht="51" customHeight="1" x14ac:dyDescent="0.25">
      <c r="A73" s="54"/>
      <c r="B73" s="53"/>
      <c r="C73" s="53"/>
      <c r="D73" s="36" t="s">
        <v>15</v>
      </c>
      <c r="E73" s="11" t="s">
        <v>25</v>
      </c>
      <c r="F73" s="11" t="s">
        <v>25</v>
      </c>
      <c r="G73" s="11" t="s">
        <v>25</v>
      </c>
      <c r="H73" s="11" t="s">
        <v>25</v>
      </c>
      <c r="I73" s="11" t="s">
        <v>25</v>
      </c>
      <c r="J73" s="11" t="s">
        <v>25</v>
      </c>
      <c r="K73" s="11">
        <f>K80</f>
        <v>35901.5</v>
      </c>
      <c r="L73" s="11">
        <f t="shared" ref="L73:M73" si="31">L80</f>
        <v>35901.5</v>
      </c>
      <c r="M73" s="11">
        <f t="shared" si="31"/>
        <v>35901.5</v>
      </c>
      <c r="N73" s="11">
        <f t="shared" ref="N73:N81" si="32">SUM(K73:M73)</f>
        <v>107704.5</v>
      </c>
    </row>
    <row r="74" spans="1:14" s="13" customFormat="1" ht="51" customHeight="1" x14ac:dyDescent="0.25">
      <c r="A74" s="42"/>
      <c r="B74" s="40"/>
      <c r="C74" s="40"/>
      <c r="D74" s="36" t="s">
        <v>85</v>
      </c>
      <c r="E74" s="11" t="s">
        <v>25</v>
      </c>
      <c r="F74" s="11" t="s">
        <v>25</v>
      </c>
      <c r="G74" s="11" t="s">
        <v>25</v>
      </c>
      <c r="H74" s="11" t="s">
        <v>25</v>
      </c>
      <c r="I74" s="11" t="s">
        <v>25</v>
      </c>
      <c r="J74" s="11" t="s">
        <v>25</v>
      </c>
      <c r="K74" s="11">
        <f>K81</f>
        <v>1889.6</v>
      </c>
      <c r="L74" s="11">
        <f t="shared" ref="L74:M74" si="33">L81</f>
        <v>1889.6</v>
      </c>
      <c r="M74" s="11">
        <f t="shared" si="33"/>
        <v>1889.6</v>
      </c>
      <c r="N74" s="11">
        <f t="shared" si="32"/>
        <v>5668.7999999999993</v>
      </c>
    </row>
    <row r="75" spans="1:14" s="13" customFormat="1" ht="72" customHeight="1" x14ac:dyDescent="0.25">
      <c r="A75" s="41" t="s">
        <v>87</v>
      </c>
      <c r="B75" s="39" t="s">
        <v>6</v>
      </c>
      <c r="C75" s="43" t="s">
        <v>91</v>
      </c>
      <c r="D75" s="36" t="s">
        <v>14</v>
      </c>
      <c r="E75" s="11" t="s">
        <v>25</v>
      </c>
      <c r="F75" s="11" t="s">
        <v>25</v>
      </c>
      <c r="G75" s="11" t="s">
        <v>25</v>
      </c>
      <c r="H75" s="11" t="s">
        <v>25</v>
      </c>
      <c r="I75" s="11" t="s">
        <v>25</v>
      </c>
      <c r="J75" s="11" t="s">
        <v>25</v>
      </c>
      <c r="K75" s="11" t="s">
        <v>18</v>
      </c>
      <c r="L75" s="11" t="s">
        <v>18</v>
      </c>
      <c r="M75" s="11" t="s">
        <v>18</v>
      </c>
      <c r="N75" s="11" t="s">
        <v>18</v>
      </c>
    </row>
    <row r="76" spans="1:14" s="13" customFormat="1" ht="92.25" customHeight="1" x14ac:dyDescent="0.25">
      <c r="A76" s="42"/>
      <c r="B76" s="40"/>
      <c r="C76" s="44"/>
      <c r="D76" s="36" t="s">
        <v>85</v>
      </c>
      <c r="E76" s="11" t="s">
        <v>25</v>
      </c>
      <c r="F76" s="11" t="s">
        <v>25</v>
      </c>
      <c r="G76" s="11" t="s">
        <v>25</v>
      </c>
      <c r="H76" s="11" t="s">
        <v>25</v>
      </c>
      <c r="I76" s="11" t="s">
        <v>25</v>
      </c>
      <c r="J76" s="11" t="s">
        <v>25</v>
      </c>
      <c r="K76" s="11" t="s">
        <v>18</v>
      </c>
      <c r="L76" s="11" t="s">
        <v>18</v>
      </c>
      <c r="M76" s="11" t="s">
        <v>18</v>
      </c>
      <c r="N76" s="11" t="s">
        <v>18</v>
      </c>
    </row>
    <row r="77" spans="1:14" ht="47.25" customHeight="1" x14ac:dyDescent="0.25">
      <c r="A77" s="41" t="s">
        <v>88</v>
      </c>
      <c r="B77" s="39" t="s">
        <v>7</v>
      </c>
      <c r="C77" s="43" t="s">
        <v>95</v>
      </c>
      <c r="D77" s="36" t="s">
        <v>14</v>
      </c>
      <c r="E77" s="11" t="s">
        <v>25</v>
      </c>
      <c r="F77" s="11" t="s">
        <v>25</v>
      </c>
      <c r="G77" s="11" t="s">
        <v>25</v>
      </c>
      <c r="H77" s="11" t="s">
        <v>25</v>
      </c>
      <c r="I77" s="11" t="s">
        <v>25</v>
      </c>
      <c r="J77" s="11" t="s">
        <v>25</v>
      </c>
      <c r="K77" s="11" t="s">
        <v>18</v>
      </c>
      <c r="L77" s="11" t="s">
        <v>18</v>
      </c>
      <c r="M77" s="11" t="s">
        <v>18</v>
      </c>
      <c r="N77" s="11" t="s">
        <v>18</v>
      </c>
    </row>
    <row r="78" spans="1:14" ht="87.75" customHeight="1" x14ac:dyDescent="0.25">
      <c r="A78" s="42"/>
      <c r="B78" s="40"/>
      <c r="C78" s="44"/>
      <c r="D78" s="36" t="s">
        <v>85</v>
      </c>
      <c r="E78" s="11" t="s">
        <v>25</v>
      </c>
      <c r="F78" s="11" t="s">
        <v>25</v>
      </c>
      <c r="G78" s="11" t="s">
        <v>25</v>
      </c>
      <c r="H78" s="11" t="s">
        <v>25</v>
      </c>
      <c r="I78" s="11" t="s">
        <v>25</v>
      </c>
      <c r="J78" s="11" t="s">
        <v>25</v>
      </c>
      <c r="K78" s="11" t="s">
        <v>18</v>
      </c>
      <c r="L78" s="11" t="s">
        <v>18</v>
      </c>
      <c r="M78" s="11" t="s">
        <v>18</v>
      </c>
      <c r="N78" s="11" t="s">
        <v>18</v>
      </c>
    </row>
    <row r="79" spans="1:14" s="13" customFormat="1" x14ac:dyDescent="0.25">
      <c r="A79" s="41" t="s">
        <v>89</v>
      </c>
      <c r="B79" s="39" t="s">
        <v>83</v>
      </c>
      <c r="C79" s="43" t="s">
        <v>90</v>
      </c>
      <c r="D79" s="38" t="s">
        <v>14</v>
      </c>
      <c r="E79" s="11" t="s">
        <v>25</v>
      </c>
      <c r="F79" s="11" t="s">
        <v>25</v>
      </c>
      <c r="G79" s="11" t="s">
        <v>25</v>
      </c>
      <c r="H79" s="11" t="s">
        <v>25</v>
      </c>
      <c r="I79" s="11" t="s">
        <v>25</v>
      </c>
      <c r="J79" s="11" t="s">
        <v>25</v>
      </c>
      <c r="K79" s="11">
        <f>SUM(K80:K81)</f>
        <v>37791.1</v>
      </c>
      <c r="L79" s="11">
        <f t="shared" ref="L79:M79" si="34">SUM(L80:L81)</f>
        <v>37791.1</v>
      </c>
      <c r="M79" s="11">
        <f t="shared" si="34"/>
        <v>37791.1</v>
      </c>
      <c r="N79" s="11">
        <f t="shared" si="32"/>
        <v>113373.29999999999</v>
      </c>
    </row>
    <row r="80" spans="1:14" s="13" customFormat="1" ht="31.5" x14ac:dyDescent="0.25">
      <c r="A80" s="54"/>
      <c r="B80" s="53"/>
      <c r="C80" s="52"/>
      <c r="D80" s="38" t="s">
        <v>15</v>
      </c>
      <c r="E80" s="11" t="s">
        <v>25</v>
      </c>
      <c r="F80" s="11" t="s">
        <v>25</v>
      </c>
      <c r="G80" s="11" t="s">
        <v>25</v>
      </c>
      <c r="H80" s="11" t="s">
        <v>25</v>
      </c>
      <c r="I80" s="11" t="s">
        <v>25</v>
      </c>
      <c r="J80" s="11" t="s">
        <v>25</v>
      </c>
      <c r="K80" s="11">
        <v>35901.5</v>
      </c>
      <c r="L80" s="11">
        <v>35901.5</v>
      </c>
      <c r="M80" s="11">
        <v>35901.5</v>
      </c>
      <c r="N80" s="11">
        <f t="shared" si="32"/>
        <v>107704.5</v>
      </c>
    </row>
    <row r="81" spans="1:14" s="13" customFormat="1" ht="31.5" x14ac:dyDescent="0.25">
      <c r="A81" s="54"/>
      <c r="B81" s="53"/>
      <c r="C81" s="52"/>
      <c r="D81" s="38" t="s">
        <v>85</v>
      </c>
      <c r="E81" s="11" t="s">
        <v>25</v>
      </c>
      <c r="F81" s="11" t="s">
        <v>25</v>
      </c>
      <c r="G81" s="11" t="s">
        <v>25</v>
      </c>
      <c r="H81" s="11" t="s">
        <v>25</v>
      </c>
      <c r="I81" s="11" t="s">
        <v>25</v>
      </c>
      <c r="J81" s="11" t="s">
        <v>25</v>
      </c>
      <c r="K81" s="11">
        <v>1889.6</v>
      </c>
      <c r="L81" s="11">
        <v>1889.6</v>
      </c>
      <c r="M81" s="11">
        <v>1889.6</v>
      </c>
      <c r="N81" s="11">
        <f t="shared" si="32"/>
        <v>5668.7999999999993</v>
      </c>
    </row>
    <row r="82" spans="1:14" x14ac:dyDescent="0.25">
      <c r="A82" s="47">
        <v>6</v>
      </c>
      <c r="B82" s="46" t="s">
        <v>6</v>
      </c>
      <c r="C82" s="46" t="s">
        <v>73</v>
      </c>
      <c r="D82" s="3" t="s">
        <v>14</v>
      </c>
      <c r="E82" s="10">
        <f>E83</f>
        <v>102759.4</v>
      </c>
      <c r="F82" s="10">
        <f t="shared" ref="F82:M82" si="35">F83</f>
        <v>87467.6</v>
      </c>
      <c r="G82" s="10">
        <f t="shared" si="35"/>
        <v>60675.05</v>
      </c>
      <c r="H82" s="11">
        <f t="shared" si="35"/>
        <v>59938.85</v>
      </c>
      <c r="I82" s="10">
        <f t="shared" si="35"/>
        <v>33886.58</v>
      </c>
      <c r="J82" s="11">
        <f t="shared" si="35"/>
        <v>31785.8</v>
      </c>
      <c r="K82" s="11">
        <f t="shared" si="35"/>
        <v>32575.7</v>
      </c>
      <c r="L82" s="11">
        <f t="shared" si="35"/>
        <v>33655.699999999997</v>
      </c>
      <c r="M82" s="11">
        <f t="shared" si="35"/>
        <v>33655.699999999997</v>
      </c>
      <c r="N82" s="10">
        <f t="shared" ref="N82:N88" si="36">SUM(E82:M82)</f>
        <v>476400.38</v>
      </c>
    </row>
    <row r="83" spans="1:14" ht="72" customHeight="1" x14ac:dyDescent="0.25">
      <c r="A83" s="47"/>
      <c r="B83" s="46"/>
      <c r="C83" s="46"/>
      <c r="D83" s="6" t="s">
        <v>17</v>
      </c>
      <c r="E83" s="10">
        <v>102759.4</v>
      </c>
      <c r="F83" s="10">
        <v>87467.6</v>
      </c>
      <c r="G83" s="10">
        <v>60675.05</v>
      </c>
      <c r="H83" s="11">
        <v>59938.85</v>
      </c>
      <c r="I83" s="10">
        <v>33886.58</v>
      </c>
      <c r="J83" s="11">
        <v>31785.8</v>
      </c>
      <c r="K83" s="11">
        <v>32575.7</v>
      </c>
      <c r="L83" s="11">
        <v>33655.699999999997</v>
      </c>
      <c r="M83" s="11">
        <v>33655.699999999997</v>
      </c>
      <c r="N83" s="10">
        <f t="shared" si="36"/>
        <v>476400.38</v>
      </c>
    </row>
    <row r="84" spans="1:14" x14ac:dyDescent="0.25">
      <c r="A84" s="47">
        <v>7</v>
      </c>
      <c r="B84" s="46" t="s">
        <v>7</v>
      </c>
      <c r="C84" s="46" t="s">
        <v>74</v>
      </c>
      <c r="D84" s="3" t="s">
        <v>14</v>
      </c>
      <c r="E84" s="10">
        <f>E85+E86</f>
        <v>9665.1999999999989</v>
      </c>
      <c r="F84" s="10">
        <f t="shared" ref="F84:G84" si="37">F85+F86</f>
        <v>15199.3</v>
      </c>
      <c r="G84" s="10">
        <f t="shared" si="37"/>
        <v>10976.3</v>
      </c>
      <c r="H84" s="11" t="s">
        <v>25</v>
      </c>
      <c r="I84" s="11" t="s">
        <v>25</v>
      </c>
      <c r="J84" s="11" t="s">
        <v>25</v>
      </c>
      <c r="K84" s="11" t="s">
        <v>25</v>
      </c>
      <c r="L84" s="11" t="s">
        <v>25</v>
      </c>
      <c r="M84" s="11" t="s">
        <v>25</v>
      </c>
      <c r="N84" s="10">
        <f t="shared" si="36"/>
        <v>35840.800000000003</v>
      </c>
    </row>
    <row r="85" spans="1:14" ht="31.5" x14ac:dyDescent="0.25">
      <c r="A85" s="47"/>
      <c r="B85" s="46"/>
      <c r="C85" s="46"/>
      <c r="D85" s="3" t="s">
        <v>15</v>
      </c>
      <c r="E85" s="10">
        <v>9181.9</v>
      </c>
      <c r="F85" s="10">
        <v>14439.3</v>
      </c>
      <c r="G85" s="10">
        <v>10427.4</v>
      </c>
      <c r="H85" s="11" t="s">
        <v>25</v>
      </c>
      <c r="I85" s="11" t="s">
        <v>25</v>
      </c>
      <c r="J85" s="11" t="s">
        <v>25</v>
      </c>
      <c r="K85" s="11" t="s">
        <v>25</v>
      </c>
      <c r="L85" s="11" t="s">
        <v>25</v>
      </c>
      <c r="M85" s="11" t="s">
        <v>25</v>
      </c>
      <c r="N85" s="10">
        <f t="shared" si="36"/>
        <v>34048.6</v>
      </c>
    </row>
    <row r="86" spans="1:14" ht="31.5" x14ac:dyDescent="0.25">
      <c r="A86" s="47"/>
      <c r="B86" s="46"/>
      <c r="C86" s="46"/>
      <c r="D86" s="6" t="s">
        <v>17</v>
      </c>
      <c r="E86" s="10">
        <v>483.3</v>
      </c>
      <c r="F86" s="10">
        <v>760</v>
      </c>
      <c r="G86" s="10">
        <v>548.9</v>
      </c>
      <c r="H86" s="11" t="s">
        <v>25</v>
      </c>
      <c r="I86" s="11" t="s">
        <v>25</v>
      </c>
      <c r="J86" s="11" t="s">
        <v>25</v>
      </c>
      <c r="K86" s="11" t="s">
        <v>25</v>
      </c>
      <c r="L86" s="11" t="s">
        <v>25</v>
      </c>
      <c r="M86" s="11" t="s">
        <v>25</v>
      </c>
      <c r="N86" s="10">
        <f t="shared" si="36"/>
        <v>1792.1999999999998</v>
      </c>
    </row>
    <row r="87" spans="1:14" x14ac:dyDescent="0.25">
      <c r="A87" s="47">
        <v>8</v>
      </c>
      <c r="B87" s="46" t="s">
        <v>16</v>
      </c>
      <c r="C87" s="46" t="s">
        <v>75</v>
      </c>
      <c r="D87" s="3" t="s">
        <v>14</v>
      </c>
      <c r="E87" s="10">
        <f>E88</f>
        <v>382391.4</v>
      </c>
      <c r="F87" s="10">
        <f t="shared" ref="F87:M87" si="38">F88</f>
        <v>349087.9</v>
      </c>
      <c r="G87" s="10">
        <f t="shared" si="38"/>
        <v>392679.07</v>
      </c>
      <c r="H87" s="11">
        <f t="shared" si="38"/>
        <v>426280.69</v>
      </c>
      <c r="I87" s="10">
        <f t="shared" si="38"/>
        <v>368806.57</v>
      </c>
      <c r="J87" s="11">
        <f t="shared" si="38"/>
        <v>334378.3</v>
      </c>
      <c r="K87" s="11">
        <f t="shared" si="38"/>
        <v>567846.5</v>
      </c>
      <c r="L87" s="11">
        <f t="shared" si="38"/>
        <v>582061.4</v>
      </c>
      <c r="M87" s="11">
        <f t="shared" si="38"/>
        <v>583013.5</v>
      </c>
      <c r="N87" s="10">
        <f t="shared" si="36"/>
        <v>3986545.33</v>
      </c>
    </row>
    <row r="88" spans="1:14" ht="56.25" customHeight="1" x14ac:dyDescent="0.25">
      <c r="A88" s="47"/>
      <c r="B88" s="46"/>
      <c r="C88" s="46"/>
      <c r="D88" s="3" t="s">
        <v>15</v>
      </c>
      <c r="E88" s="10">
        <v>382391.4</v>
      </c>
      <c r="F88" s="10">
        <v>349087.9</v>
      </c>
      <c r="G88" s="10">
        <v>392679.07</v>
      </c>
      <c r="H88" s="11">
        <v>426280.69</v>
      </c>
      <c r="I88" s="10">
        <v>368806.57</v>
      </c>
      <c r="J88" s="11">
        <v>334378.3</v>
      </c>
      <c r="K88" s="11">
        <v>567846.5</v>
      </c>
      <c r="L88" s="11">
        <v>582061.4</v>
      </c>
      <c r="M88" s="11">
        <v>583013.5</v>
      </c>
      <c r="N88" s="10">
        <f t="shared" si="36"/>
        <v>3986545.33</v>
      </c>
    </row>
    <row r="89" spans="1:14" ht="47.25" x14ac:dyDescent="0.25">
      <c r="A89" s="4">
        <v>9</v>
      </c>
      <c r="B89" s="3" t="s">
        <v>8</v>
      </c>
      <c r="C89" s="14" t="s">
        <v>76</v>
      </c>
      <c r="D89" s="3" t="s">
        <v>14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12" t="s">
        <v>18</v>
      </c>
      <c r="K89" s="12" t="s">
        <v>18</v>
      </c>
      <c r="L89" s="12" t="s">
        <v>18</v>
      </c>
      <c r="M89" s="12" t="s">
        <v>18</v>
      </c>
      <c r="N89" s="12" t="s">
        <v>18</v>
      </c>
    </row>
    <row r="90" spans="1:14" ht="47.25" x14ac:dyDescent="0.25">
      <c r="A90" s="4">
        <v>10</v>
      </c>
      <c r="B90" s="3" t="s">
        <v>9</v>
      </c>
      <c r="C90" s="14" t="s">
        <v>77</v>
      </c>
      <c r="D90" s="3" t="s">
        <v>14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12" t="s">
        <v>18</v>
      </c>
      <c r="K90" s="12" t="s">
        <v>18</v>
      </c>
      <c r="L90" s="12" t="s">
        <v>18</v>
      </c>
      <c r="M90" s="12" t="s">
        <v>18</v>
      </c>
      <c r="N90" s="12" t="s">
        <v>18</v>
      </c>
    </row>
    <row r="91" spans="1:14" x14ac:dyDescent="0.25">
      <c r="A91" s="47">
        <v>11</v>
      </c>
      <c r="B91" s="46" t="s">
        <v>10</v>
      </c>
      <c r="C91" s="46" t="s">
        <v>78</v>
      </c>
      <c r="D91" s="3" t="s">
        <v>14</v>
      </c>
      <c r="E91" s="10">
        <f>E92</f>
        <v>4195.8</v>
      </c>
      <c r="F91" s="10">
        <f t="shared" ref="F91:M91" si="39">F92</f>
        <v>595</v>
      </c>
      <c r="G91" s="10">
        <f t="shared" si="39"/>
        <v>280</v>
      </c>
      <c r="H91" s="11">
        <f t="shared" si="39"/>
        <v>99</v>
      </c>
      <c r="I91" s="10">
        <f t="shared" si="39"/>
        <v>197.51</v>
      </c>
      <c r="J91" s="11">
        <f t="shared" si="39"/>
        <v>99</v>
      </c>
      <c r="K91" s="11">
        <f t="shared" si="39"/>
        <v>100</v>
      </c>
      <c r="L91" s="11">
        <f t="shared" si="39"/>
        <v>100</v>
      </c>
      <c r="M91" s="11">
        <f t="shared" si="39"/>
        <v>100</v>
      </c>
      <c r="N91" s="10">
        <f t="shared" ref="N91:N96" si="40">SUM(E91:M91)</f>
        <v>5766.31</v>
      </c>
    </row>
    <row r="92" spans="1:14" ht="31.5" x14ac:dyDescent="0.25">
      <c r="A92" s="47"/>
      <c r="B92" s="46"/>
      <c r="C92" s="46"/>
      <c r="D92" s="6" t="s">
        <v>17</v>
      </c>
      <c r="E92" s="10">
        <v>4195.8</v>
      </c>
      <c r="F92" s="10">
        <v>595</v>
      </c>
      <c r="G92" s="10">
        <v>280</v>
      </c>
      <c r="H92" s="11">
        <v>99</v>
      </c>
      <c r="I92" s="10">
        <v>197.51</v>
      </c>
      <c r="J92" s="11">
        <v>99</v>
      </c>
      <c r="K92" s="11">
        <v>100</v>
      </c>
      <c r="L92" s="11">
        <v>100</v>
      </c>
      <c r="M92" s="11">
        <v>100</v>
      </c>
      <c r="N92" s="10">
        <f t="shared" si="40"/>
        <v>5766.31</v>
      </c>
    </row>
    <row r="93" spans="1:14" x14ac:dyDescent="0.25">
      <c r="A93" s="47">
        <v>12</v>
      </c>
      <c r="B93" s="46" t="s">
        <v>11</v>
      </c>
      <c r="C93" s="46" t="s">
        <v>79</v>
      </c>
      <c r="D93" s="3" t="s">
        <v>14</v>
      </c>
      <c r="E93" s="10">
        <f>E94</f>
        <v>264099</v>
      </c>
      <c r="F93" s="10">
        <f t="shared" ref="F93:M93" si="41">F94</f>
        <v>250666.3</v>
      </c>
      <c r="G93" s="10">
        <f t="shared" si="41"/>
        <v>223198.65</v>
      </c>
      <c r="H93" s="11">
        <f t="shared" si="41"/>
        <v>211729.66</v>
      </c>
      <c r="I93" s="10">
        <f t="shared" si="41"/>
        <v>224661.09</v>
      </c>
      <c r="J93" s="10">
        <f t="shared" si="41"/>
        <v>220993.2</v>
      </c>
      <c r="K93" s="10">
        <f t="shared" si="41"/>
        <v>206889.4</v>
      </c>
      <c r="L93" s="10">
        <f t="shared" si="41"/>
        <v>207439.9</v>
      </c>
      <c r="M93" s="10">
        <f t="shared" si="41"/>
        <v>207903.2</v>
      </c>
      <c r="N93" s="10">
        <f t="shared" si="40"/>
        <v>2017580.3999999997</v>
      </c>
    </row>
    <row r="94" spans="1:14" ht="31.5" x14ac:dyDescent="0.25">
      <c r="A94" s="47"/>
      <c r="B94" s="46"/>
      <c r="C94" s="46"/>
      <c r="D94" s="6" t="s">
        <v>17</v>
      </c>
      <c r="E94" s="10">
        <v>264099</v>
      </c>
      <c r="F94" s="10">
        <v>250666.3</v>
      </c>
      <c r="G94" s="10">
        <v>223198.65</v>
      </c>
      <c r="H94" s="11">
        <v>211729.66</v>
      </c>
      <c r="I94" s="10">
        <v>224661.09</v>
      </c>
      <c r="J94" s="11">
        <v>220993.2</v>
      </c>
      <c r="K94" s="11">
        <v>206889.4</v>
      </c>
      <c r="L94" s="11">
        <v>207439.9</v>
      </c>
      <c r="M94" s="11">
        <v>207903.2</v>
      </c>
      <c r="N94" s="10">
        <f t="shared" si="40"/>
        <v>2017580.3999999997</v>
      </c>
    </row>
    <row r="95" spans="1:14" x14ac:dyDescent="0.25">
      <c r="A95" s="50">
        <v>13</v>
      </c>
      <c r="B95" s="48" t="s">
        <v>36</v>
      </c>
      <c r="C95" s="48" t="s">
        <v>80</v>
      </c>
      <c r="D95" s="18" t="s">
        <v>14</v>
      </c>
      <c r="E95" s="10" t="s">
        <v>25</v>
      </c>
      <c r="F95" s="10" t="s">
        <v>25</v>
      </c>
      <c r="G95" s="10" t="s">
        <v>25</v>
      </c>
      <c r="H95" s="10" t="s">
        <v>25</v>
      </c>
      <c r="I95" s="10">
        <f>I96</f>
        <v>350</v>
      </c>
      <c r="J95" s="10">
        <f>J96</f>
        <v>420</v>
      </c>
      <c r="K95" s="11">
        <f t="shared" ref="K95:M95" si="42">K96</f>
        <v>350</v>
      </c>
      <c r="L95" s="11">
        <f t="shared" si="42"/>
        <v>350</v>
      </c>
      <c r="M95" s="11">
        <f t="shared" si="42"/>
        <v>350</v>
      </c>
      <c r="N95" s="10">
        <f t="shared" si="40"/>
        <v>1820</v>
      </c>
    </row>
    <row r="96" spans="1:14" ht="97.5" customHeight="1" x14ac:dyDescent="0.25">
      <c r="A96" s="51"/>
      <c r="B96" s="49"/>
      <c r="C96" s="49"/>
      <c r="D96" s="20" t="s">
        <v>17</v>
      </c>
      <c r="E96" s="10" t="s">
        <v>25</v>
      </c>
      <c r="F96" s="10" t="s">
        <v>25</v>
      </c>
      <c r="G96" s="10" t="s">
        <v>25</v>
      </c>
      <c r="H96" s="10" t="s">
        <v>25</v>
      </c>
      <c r="I96" s="10">
        <v>350</v>
      </c>
      <c r="J96" s="11">
        <v>420</v>
      </c>
      <c r="K96" s="11">
        <v>350</v>
      </c>
      <c r="L96" s="11">
        <v>350</v>
      </c>
      <c r="M96" s="11">
        <v>350</v>
      </c>
      <c r="N96" s="10">
        <f t="shared" si="40"/>
        <v>1820</v>
      </c>
    </row>
    <row r="97" spans="1:14" ht="63.75" customHeight="1" x14ac:dyDescent="0.25">
      <c r="A97" s="21">
        <v>14</v>
      </c>
      <c r="B97" s="20" t="s">
        <v>39</v>
      </c>
      <c r="C97" s="20" t="s">
        <v>70</v>
      </c>
      <c r="D97" s="19" t="s">
        <v>14</v>
      </c>
      <c r="E97" s="10" t="s">
        <v>25</v>
      </c>
      <c r="F97" s="10" t="s">
        <v>25</v>
      </c>
      <c r="G97" s="10" t="s">
        <v>25</v>
      </c>
      <c r="H97" s="10" t="s">
        <v>25</v>
      </c>
      <c r="I97" s="10" t="s">
        <v>18</v>
      </c>
      <c r="J97" s="11" t="s">
        <v>25</v>
      </c>
      <c r="K97" s="11" t="s">
        <v>25</v>
      </c>
      <c r="L97" s="11" t="s">
        <v>25</v>
      </c>
      <c r="M97" s="11" t="s">
        <v>25</v>
      </c>
      <c r="N97" s="10" t="s">
        <v>18</v>
      </c>
    </row>
    <row r="98" spans="1:14" x14ac:dyDescent="0.25">
      <c r="A98" s="50">
        <v>15</v>
      </c>
      <c r="B98" s="48" t="s">
        <v>83</v>
      </c>
      <c r="C98" s="71" t="s">
        <v>84</v>
      </c>
      <c r="D98" s="37" t="s">
        <v>14</v>
      </c>
      <c r="E98" s="10" t="s">
        <v>25</v>
      </c>
      <c r="F98" s="10" t="s">
        <v>25</v>
      </c>
      <c r="G98" s="10" t="s">
        <v>25</v>
      </c>
      <c r="H98" s="10" t="s">
        <v>25</v>
      </c>
      <c r="I98" s="10" t="s">
        <v>25</v>
      </c>
      <c r="J98" s="10" t="s">
        <v>25</v>
      </c>
      <c r="K98" s="11">
        <f>K99</f>
        <v>1080</v>
      </c>
      <c r="L98" s="11">
        <f t="shared" ref="L98:M98" si="43">L99</f>
        <v>0</v>
      </c>
      <c r="M98" s="11">
        <f t="shared" si="43"/>
        <v>0</v>
      </c>
      <c r="N98" s="10">
        <f t="shared" ref="N98:N99" si="44">SUM(E98:M98)</f>
        <v>1080</v>
      </c>
    </row>
    <row r="99" spans="1:14" ht="67.5" customHeight="1" x14ac:dyDescent="0.25">
      <c r="A99" s="51"/>
      <c r="B99" s="49"/>
      <c r="C99" s="72"/>
      <c r="D99" s="37" t="s">
        <v>85</v>
      </c>
      <c r="E99" s="10" t="s">
        <v>25</v>
      </c>
      <c r="F99" s="10" t="s">
        <v>25</v>
      </c>
      <c r="G99" s="10" t="s">
        <v>25</v>
      </c>
      <c r="H99" s="10" t="s">
        <v>25</v>
      </c>
      <c r="I99" s="10" t="s">
        <v>25</v>
      </c>
      <c r="J99" s="10" t="s">
        <v>25</v>
      </c>
      <c r="K99" s="11">
        <v>1080</v>
      </c>
      <c r="L99" s="11">
        <v>0</v>
      </c>
      <c r="M99" s="11">
        <v>0</v>
      </c>
      <c r="N99" s="10">
        <f t="shared" si="44"/>
        <v>1080</v>
      </c>
    </row>
    <row r="100" spans="1:14" s="13" customFormat="1" x14ac:dyDescent="0.25">
      <c r="D100" s="35"/>
    </row>
    <row r="101" spans="1:14" x14ac:dyDescent="0.25">
      <c r="A101" s="1" t="s">
        <v>38</v>
      </c>
    </row>
    <row r="102" spans="1:14" ht="34.5" customHeight="1" x14ac:dyDescent="0.25">
      <c r="A102" s="45" t="s">
        <v>37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4" spans="1:14" ht="46.5" customHeight="1" x14ac:dyDescent="0.25"/>
  </sheetData>
  <mergeCells count="108">
    <mergeCell ref="A98:A99"/>
    <mergeCell ref="B98:B99"/>
    <mergeCell ref="C98:C99"/>
    <mergeCell ref="A72:A74"/>
    <mergeCell ref="C75:C76"/>
    <mergeCell ref="C64:C65"/>
    <mergeCell ref="B57:B59"/>
    <mergeCell ref="A57:A59"/>
    <mergeCell ref="C60:C61"/>
    <mergeCell ref="C82:C83"/>
    <mergeCell ref="A82:A83"/>
    <mergeCell ref="B82:B83"/>
    <mergeCell ref="B66:B67"/>
    <mergeCell ref="A66:A67"/>
    <mergeCell ref="C68:C69"/>
    <mergeCell ref="B68:B69"/>
    <mergeCell ref="A68:A69"/>
    <mergeCell ref="C62:C63"/>
    <mergeCell ref="A62:A63"/>
    <mergeCell ref="C66:C67"/>
    <mergeCell ref="B64:B65"/>
    <mergeCell ref="A70:A71"/>
    <mergeCell ref="B70:B71"/>
    <mergeCell ref="C70:C71"/>
    <mergeCell ref="A29:A31"/>
    <mergeCell ref="B29:B31"/>
    <mergeCell ref="C29:C31"/>
    <mergeCell ref="C72:C74"/>
    <mergeCell ref="B72:B74"/>
    <mergeCell ref="A6:N6"/>
    <mergeCell ref="C8:C9"/>
    <mergeCell ref="D8:D9"/>
    <mergeCell ref="C26:C28"/>
    <mergeCell ref="B26:B28"/>
    <mergeCell ref="C20:C22"/>
    <mergeCell ref="A7:N7"/>
    <mergeCell ref="E8:N8"/>
    <mergeCell ref="A8:A9"/>
    <mergeCell ref="B8:B9"/>
    <mergeCell ref="B20:B22"/>
    <mergeCell ref="C17:C19"/>
    <mergeCell ref="C15:C16"/>
    <mergeCell ref="B17:B19"/>
    <mergeCell ref="B15:B16"/>
    <mergeCell ref="A11:A19"/>
    <mergeCell ref="A26:A28"/>
    <mergeCell ref="A41:A43"/>
    <mergeCell ref="B41:B43"/>
    <mergeCell ref="B32:B34"/>
    <mergeCell ref="C57:C59"/>
    <mergeCell ref="C53:C54"/>
    <mergeCell ref="B53:B54"/>
    <mergeCell ref="A53:A54"/>
    <mergeCell ref="A47:A49"/>
    <mergeCell ref="B47:B49"/>
    <mergeCell ref="C47:C49"/>
    <mergeCell ref="A50:A52"/>
    <mergeCell ref="C32:C34"/>
    <mergeCell ref="C35:C37"/>
    <mergeCell ref="B35:B37"/>
    <mergeCell ref="A64:A65"/>
    <mergeCell ref="C11:C13"/>
    <mergeCell ref="B11:B13"/>
    <mergeCell ref="C23:C25"/>
    <mergeCell ref="C41:C43"/>
    <mergeCell ref="B38:B40"/>
    <mergeCell ref="C38:C40"/>
    <mergeCell ref="A38:A40"/>
    <mergeCell ref="A35:A37"/>
    <mergeCell ref="B23:B25"/>
    <mergeCell ref="A23:A25"/>
    <mergeCell ref="A20:A22"/>
    <mergeCell ref="C55:C56"/>
    <mergeCell ref="B62:B63"/>
    <mergeCell ref="A32:A34"/>
    <mergeCell ref="A60:A61"/>
    <mergeCell ref="B50:B52"/>
    <mergeCell ref="A55:A56"/>
    <mergeCell ref="B60:B61"/>
    <mergeCell ref="C50:C52"/>
    <mergeCell ref="A44:A46"/>
    <mergeCell ref="B44:B46"/>
    <mergeCell ref="C44:C46"/>
    <mergeCell ref="B55:B56"/>
    <mergeCell ref="B75:B76"/>
    <mergeCell ref="A75:A76"/>
    <mergeCell ref="C77:C78"/>
    <mergeCell ref="B77:B78"/>
    <mergeCell ref="A77:A78"/>
    <mergeCell ref="A102:N102"/>
    <mergeCell ref="C87:C88"/>
    <mergeCell ref="B87:B88"/>
    <mergeCell ref="A87:A88"/>
    <mergeCell ref="C93:C94"/>
    <mergeCell ref="B93:B94"/>
    <mergeCell ref="C95:C96"/>
    <mergeCell ref="B95:B96"/>
    <mergeCell ref="A95:A96"/>
    <mergeCell ref="A93:A94"/>
    <mergeCell ref="C91:C92"/>
    <mergeCell ref="B91:B92"/>
    <mergeCell ref="A91:A92"/>
    <mergeCell ref="C84:C86"/>
    <mergeCell ref="B84:B86"/>
    <mergeCell ref="A84:A86"/>
    <mergeCell ref="C79:C81"/>
    <mergeCell ref="B79:B81"/>
    <mergeCell ref="A79:A81"/>
  </mergeCells>
  <pageMargins left="0.51181102362204722" right="0.19685039370078741" top="0.74803149606299213" bottom="0.35433070866141736" header="0.31496062992125984" footer="0.31496062992125984"/>
  <pageSetup paperSize="9" scale="70" firstPageNumber="46" fitToHeight="6" orientation="landscape" useFirstPageNumber="1" r:id="rId1"/>
  <headerFooter>
    <oddHeader>&amp;C&amp;"Times New Roman,обычный"&amp;14&amp;P</oddHeader>
  </headerFooter>
  <rowBreaks count="5" manualBreakCount="5">
    <brk id="25" max="16383" man="1"/>
    <brk id="43" max="16383" man="1"/>
    <brk id="59" max="13" man="1"/>
    <brk id="71" max="16383" man="1"/>
    <brk id="8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:F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Ольга Д. Князева</cp:lastModifiedBy>
  <cp:lastPrinted>2019-01-28T11:23:48Z</cp:lastPrinted>
  <dcterms:created xsi:type="dcterms:W3CDTF">2014-10-01T07:18:27Z</dcterms:created>
  <dcterms:modified xsi:type="dcterms:W3CDTF">2019-02-01T10:28:21Z</dcterms:modified>
</cp:coreProperties>
</file>